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285" windowWidth="15480" windowHeight="10770" tabRatio="798"/>
  </bookViews>
  <sheets>
    <sheet name="17. Кассовые расходы ОБ" sheetId="5" r:id="rId1"/>
  </sheets>
  <definedNames>
    <definedName name="_xlnm._FilterDatabase" localSheetId="0" hidden="1">'17. Кассовые расходы ОБ'!$A$2:$L$71</definedName>
    <definedName name="_xlnm.Print_Titles" localSheetId="0">'17. Кассовые расходы ОБ'!$4:$5</definedName>
    <definedName name="_xlnm.Print_Area" localSheetId="0">'17. Кассовые расходы ОБ'!$A$1:$L$77</definedName>
    <definedName name="Список">#REF!</definedName>
  </definedNames>
  <calcPr calcId="145621"/>
</workbook>
</file>

<file path=xl/calcChain.xml><?xml version="1.0" encoding="utf-8"?>
<calcChain xmlns="http://schemas.openxmlformats.org/spreadsheetml/2006/main">
  <c r="J7" i="5"/>
  <c r="J59"/>
  <c r="K59"/>
  <c r="J68"/>
  <c r="K68"/>
  <c r="I68"/>
  <c r="J66"/>
  <c r="K66"/>
  <c r="I66"/>
  <c r="J60"/>
  <c r="K60"/>
  <c r="I60"/>
  <c r="J52"/>
  <c r="K52"/>
  <c r="J57"/>
  <c r="K57"/>
  <c r="I57"/>
  <c r="J55"/>
  <c r="K55"/>
  <c r="I55"/>
  <c r="J53"/>
  <c r="K53"/>
  <c r="I53"/>
  <c r="K49"/>
  <c r="J49"/>
  <c r="K50"/>
  <c r="J50"/>
  <c r="J42"/>
  <c r="K42"/>
  <c r="J43"/>
  <c r="K43"/>
  <c r="I43"/>
  <c r="I42" s="1"/>
  <c r="J20"/>
  <c r="K20"/>
  <c r="J23"/>
  <c r="K23"/>
  <c r="I23"/>
  <c r="J27"/>
  <c r="K27"/>
  <c r="I27"/>
  <c r="J29"/>
  <c r="K29"/>
  <c r="I29"/>
  <c r="J31"/>
  <c r="K31"/>
  <c r="I31"/>
  <c r="J33"/>
  <c r="K33"/>
  <c r="I33"/>
  <c r="J35"/>
  <c r="K35"/>
  <c r="I35"/>
  <c r="J38"/>
  <c r="K38"/>
  <c r="I38"/>
  <c r="J40"/>
  <c r="K40"/>
  <c r="I40"/>
  <c r="J21"/>
  <c r="K21"/>
  <c r="I21"/>
  <c r="J8"/>
  <c r="K8"/>
  <c r="J16"/>
  <c r="K16"/>
  <c r="I16"/>
  <c r="J13"/>
  <c r="K13"/>
  <c r="I13"/>
  <c r="J9"/>
  <c r="K9"/>
  <c r="I9"/>
  <c r="I8" s="1"/>
  <c r="H70"/>
  <c r="H62"/>
  <c r="H60"/>
  <c r="H57"/>
  <c r="H55"/>
  <c r="H47"/>
  <c r="H46" s="1"/>
  <c r="H40"/>
  <c r="H29"/>
  <c r="H28"/>
  <c r="H27" s="1"/>
  <c r="H23"/>
  <c r="H21"/>
  <c r="H18"/>
  <c r="H9"/>
  <c r="I59" l="1"/>
  <c r="I52"/>
  <c r="I20"/>
  <c r="I7" s="1"/>
  <c r="K7"/>
  <c r="H59"/>
  <c r="H20"/>
  <c r="H8"/>
  <c r="H7" l="1"/>
</calcChain>
</file>

<file path=xl/sharedStrings.xml><?xml version="1.0" encoding="utf-8"?>
<sst xmlns="http://schemas.openxmlformats.org/spreadsheetml/2006/main" count="265" uniqueCount="159">
  <si>
    <t>Код</t>
  </si>
  <si>
    <t>ГП</t>
  </si>
  <si>
    <t>ППГП</t>
  </si>
  <si>
    <t>задача</t>
  </si>
  <si>
    <t>ОМ</t>
  </si>
  <si>
    <t>09</t>
  </si>
  <si>
    <t>1</t>
  </si>
  <si>
    <t>00</t>
  </si>
  <si>
    <t>01</t>
  </si>
  <si>
    <t>02</t>
  </si>
  <si>
    <t>03</t>
  </si>
  <si>
    <t>04</t>
  </si>
  <si>
    <t>05</t>
  </si>
  <si>
    <t>2</t>
  </si>
  <si>
    <t>06</t>
  </si>
  <si>
    <t>07</t>
  </si>
  <si>
    <t>3</t>
  </si>
  <si>
    <t>08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</si>
  <si>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</si>
  <si>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</si>
  <si>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</si>
  <si>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</si>
  <si>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</si>
  <si>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</si>
  <si>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</si>
  <si>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</si>
  <si>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</si>
  <si>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</si>
  <si>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</si>
  <si>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</si>
  <si>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</si>
  <si>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</si>
  <si>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</si>
  <si>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0</t>
  </si>
  <si>
    <t>Х</t>
  </si>
  <si>
    <t>25</t>
  </si>
  <si>
    <t>26</t>
  </si>
  <si>
    <t>28</t>
  </si>
  <si>
    <t>29</t>
  </si>
  <si>
    <t>30</t>
  </si>
  <si>
    <t>4</t>
  </si>
  <si>
    <t>31</t>
  </si>
  <si>
    <t>5</t>
  </si>
  <si>
    <t>Отдельные мероприятия, не включенные в подпрограммы</t>
  </si>
  <si>
    <t>ЦСР</t>
  </si>
  <si>
    <t>КЦ</t>
  </si>
  <si>
    <t>Наименование государственной программы, подпрограммы, задачи, основного мероприятия</t>
  </si>
  <si>
    <t>Сводная бюджетная роспись, план на 1 января отчетного года</t>
  </si>
  <si>
    <t>Сводная бюджетная роспись на отчетную дату</t>
  </si>
  <si>
    <t>Кассовое исполнение</t>
  </si>
  <si>
    <t>Ответственный исполнитель, соисполнители, участники</t>
  </si>
  <si>
    <t>Государственная программа Калининградской области "Развитие здравоохранения"</t>
  </si>
  <si>
    <t>6</t>
  </si>
  <si>
    <t>7</t>
  </si>
  <si>
    <t>Министерство здравоохранения Калининградской области, медицинские организации Калининградской области</t>
  </si>
  <si>
    <t>Министерство здравоохранения Калининградской области,  медицинские организации Калининградской области</t>
  </si>
  <si>
    <t>Подпрограмма 1 «Профилактика заболеваний и формирование здорового образа жизни. Развитие первичной медико-санитарной помощи»</t>
  </si>
  <si>
    <t>Основное мероприятие 3 задачи 1 подпрограммы 1: профилактика ВИЧ-инфекции, вирусных гепатитов В и С</t>
  </si>
  <si>
    <t>Основное мероприятие задачи 3 подпрограммы 1: обеспечение населения лекарственными препаратами, медицинскими изделиями, специализированными продуктами лечебного питания</t>
  </si>
  <si>
    <t xml:space="preserve">Задача 4 подпрограммы 1: вакцинопрофилактика пневмококковых инфекций
</t>
  </si>
  <si>
    <t>Основное мероприятие задачи 4 подпрограммы 1: закупка и поставка вакцин для проведения вакцинопрофилактики пневмококковых инфекций</t>
  </si>
  <si>
    <t xml:space="preserve">Подпрограмма 2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</t>
  </si>
  <si>
    <t>Основное мероприятие задачи 1 подпрограммы 2: оказание медицинской помощи больным туберкулезом</t>
  </si>
  <si>
    <t>Задача 2 подпрограммы 2: совершенствование оказания специализированной медицинской помощи лицам, инфицированным вирусом иммунодефицита человека, гепатитами В и С</t>
  </si>
  <si>
    <t xml:space="preserve">Задача 3 подпрограммы 2: совершенствование работы наркологической службы
</t>
  </si>
  <si>
    <t>Задача 4 подпрограммы 2: совершенствование методов диагностики и лечения психических расстройств</t>
  </si>
  <si>
    <t>Основное мероприятие задачи 4 подпрограммы 2: совершенствование медицинской помощи больным с психическими расстройствами</t>
  </si>
  <si>
    <t>Задача 5 подпрограммы 2: совершенствование системы оказания медицинской помощи больным онкологическими заболеваниями</t>
  </si>
  <si>
    <t>Основное мероприятие задачи 5 подпрограммы 2: оказание медицинской помощи больным онкологическими заболеваниями</t>
  </si>
  <si>
    <t>Задача 6 подпрограммы 2: совершенствование оказания скорой, в том числе скорой специализированной, медицинской помощи, медицинской эвакуации</t>
  </si>
  <si>
    <t>Основное мероприятие задачи 6 подпрограммы 2: оказание скорой, в том числе скорой специализированной, медицинской помощи, медицинской эвакуации</t>
  </si>
  <si>
    <t xml:space="preserve">Задача 7 подпрограммы 2: снижение больничной летальности пострадавших в результате дорожно-транспортных происшествий
</t>
  </si>
  <si>
    <t>Задача 8 подпрограммы 2:совершенствование системы оказания медицинской помощи больным прочими заболеваниями</t>
  </si>
  <si>
    <t>Задача 9 подпрограммы 2: совершенствование высокотехнологичной медицинской помощи, развитие новых эффективных методов лечения</t>
  </si>
  <si>
    <t>Задача 10 подпрограммы 2: поддержка развития службы крови</t>
  </si>
  <si>
    <t>Основное мероприятие задачи 3 подпрограммы 2: оказание медицинской помощи наркологическим больным</t>
  </si>
  <si>
    <t>Подпрограмма 3 «Охрана здоровья матери и ребенка»</t>
  </si>
  <si>
    <t xml:space="preserve">Задача подпрограммы 3: повышение эффективности службы родовспоможения и детства
</t>
  </si>
  <si>
    <t>Основное мероприятие 1 задачи подпрограммы 3: создание системы раннего выявления и коррекции нарушений развития ребенка</t>
  </si>
  <si>
    <t>Основное мероприятие 2 задачи подпрограммы 3: оказание специализированной помощи детям</t>
  </si>
  <si>
    <t>Подпрограмма 4: «Развитие системы санаторно-курортного лечения»</t>
  </si>
  <si>
    <t>Задача подпрограммы 4: развитие системы санаторно-курортного лечения</t>
  </si>
  <si>
    <t xml:space="preserve">Основное мероприятие задачи подпрограммы 4: оказание санаторно-курортного лечения </t>
  </si>
  <si>
    <t>Подпрограмма 5 «Оказание паллиативной помощи»</t>
  </si>
  <si>
    <t>Задача подпрограммы 5: создание эффективной службы паллиативной помощи неизлечимым пациентам</t>
  </si>
  <si>
    <t>Основное мероприятие задачи подпрограммы 5: оказание паллиативной помощи неизлечимым пациентам</t>
  </si>
  <si>
    <t>Подпрограмма 6 «Кадровое обеспечение системы здравоохранения Калининградской области»</t>
  </si>
  <si>
    <t>Основное мероприятие задачи 1 подпрограммы 6: предоставление мер социальной поддержки медицинским кадрам</t>
  </si>
  <si>
    <t>Задача 2 подпрограммы 6: повышение профессиональной подготовки медицинских и фармацевтических работников</t>
  </si>
  <si>
    <t>Основное мероприятие задачи 2 подпрограммы 6: профессиональная переподготовка и повышение квалификации врачей и среднего медицинского персонала</t>
  </si>
  <si>
    <t xml:space="preserve">Задача 3 подпрограммы 6: повышение престижа и социальной значимости медицинских и фармацевтических специальностей
</t>
  </si>
  <si>
    <t>Основные мероприятия задачи 3 подпрограммы 6: ежегодное проведение профессиональных конкурсов,  участие в международных выставках, форумах</t>
  </si>
  <si>
    <t>Подпрограмма 7 "Управление развитием отрасли"</t>
  </si>
  <si>
    <t>Основное мероприятие 3 
задачи 1 подпрограммы 7: обеспечение деятельности Службы по контролю качества медицинской помощи и лицензированию Калининградской области</t>
  </si>
  <si>
    <t xml:space="preserve">Задача 1 подпрограммы 7: развитие и внедрение инновационных методов диагностики, профилактики и лечения, а также основ персонализированной медицины </t>
  </si>
  <si>
    <t xml:space="preserve"> Основное мероприятие задачи 2 подпрограммы 7: информатизация здравоохранения, включая развитие телемедицины</t>
  </si>
  <si>
    <t>Задача 3 подпрограммы 7: реализация территориальной программы государственных гарантий бесплатного оказания населению Калининградской области медицинской помощи, в части видов и условий оказания  медицинской помощи,  не установленных базовой программой обязательного медицинского страхования</t>
  </si>
  <si>
    <t xml:space="preserve"> Основное мероприятие задачи 3 подпрограммы 7:
финансовое обеспечение реализации территориальной программы государственных гарантий бесплатного оказания населению Калининградской области медицинской помощи в части видов и условий оказания медицинской помощи, не установленных базовой программой обязательного медицинского страхования</t>
  </si>
  <si>
    <t>Задача 4 подпрограммы 7: повышение финансовой устойчивости учреждений здравоохранения Калининградской области</t>
  </si>
  <si>
    <t xml:space="preserve"> Основное мероприятие  задачи 4 подпрограммы 7: снижение кредиторской задолженности учреждений здравоохранения Калининградской области</t>
  </si>
  <si>
    <t>Расходы
(тыс. рублей)</t>
  </si>
  <si>
    <t>Основное мероприятие задачи 2 подпрограммы 2: оказание медицинской помощи лицам, инфицированным вирусом иммунодефицита человека, гепатитами В и С</t>
  </si>
  <si>
    <t>Основное мероприятие задачи 7 подпрограммы 2: оказание медицинской помощи, пострадавшим при дорожно-транспортных происшествиях</t>
  </si>
  <si>
    <t>Основное мероприятие задачи 8 подпрограммы 2: оказание медицинской помощи больным прочими заболеваниями</t>
  </si>
  <si>
    <t>Основное мероприятие задачи 9 подпрограммы 2: оказание высокотехнологичных видов медицинской помощи</t>
  </si>
  <si>
    <t>Основное мероприятие задачи 6 подпрограммы 2:  развитие службы крови</t>
  </si>
  <si>
    <t>Задача 1 подпрограммы 6: снижение дефицита медицинских кадров, в том числе за счет снижения оттока кадров из государственной системы здравоохранения и повышения их социальной защищенности</t>
  </si>
  <si>
    <t>Задача 2 подпрограммы 7: организация персонифицированного учета оказания медицинских услуг, возможности ведения электронной медицинской карты, записи к врачу в электронном виде и ведения единого регистра медицинских  работников</t>
  </si>
  <si>
    <t>Задача 1 подпрограммы 2: увеличение доли абациллированных больных туберкулезом от числа больных туберкулезом с бактериовыделением</t>
  </si>
  <si>
    <t>Основное мероприятие 1 задачи 1 подпрограммы 7: обеспечение деятельности Министерства здравоохранения Калининградской области</t>
  </si>
  <si>
    <t>Основное мероприятие 2 задачи 1 подпрограммы 7: уплата страховых взносов на обязательное медицинское страхование неработающего населения</t>
  </si>
  <si>
    <t>Основное мероприятие 5 задачи 1 подпрограммы 7: обеспечение функциональной готовности к оказанию медико-санитарной помощи в условиях возникновения чрезвычайных ситуаций техногенного, природного и искусственного характера, инфекционных заболеваний и массовых неинфекционных заболеваний (отравлений)</t>
  </si>
  <si>
    <t xml:space="preserve">Задача 2 подпрограммы 1:
совершенствование первичной медико-санитарной помощи, в том числе сельским жителям
</t>
  </si>
  <si>
    <t xml:space="preserve">Основное мероприятие задачи 2 подпрограммы 1: 
оказание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диспансеризации населения, в том числе у детей
</t>
  </si>
  <si>
    <t>Основное мероприятие 2 задачи 8 подпрограммы 2: развитие системы здравоохранения</t>
  </si>
  <si>
    <t xml:space="preserve">Основное мероприятие 4 
задачи 1 подпрограммы 7: совершенствование статистического наблюдения в сфере здравоохранения
</t>
  </si>
  <si>
    <t xml:space="preserve">Основное мероприятие 2 задачи 1 подпрограммы 1:
профилактика инфекционных заболеваний, включая иммунопрофилактику
</t>
  </si>
  <si>
    <t xml:space="preserve">Задача 1 подпрограммы 1:
развитие системы медицинской профилактики неинфекционных заболеваний и формирование здорового образа жизни, в том числе снижение распространенности наиболее значимых факторов риска
</t>
  </si>
  <si>
    <t>Основное мероприятие 2 задачи 2 подпрограммы 1: развитие системы здравоохранения</t>
  </si>
  <si>
    <t xml:space="preserve">Задача 3 подпрограммы 1: удовлетворение потребности в лекарственных препаратах, медицинских изделиях, а также в специализированных продуктах лечебного питания льготных категорий граждан областного уровня ответственности
</t>
  </si>
  <si>
    <t>27</t>
  </si>
  <si>
    <t>32</t>
  </si>
  <si>
    <t>33</t>
  </si>
  <si>
    <t xml:space="preserve">Основное мероприятие 1 задачи 1 подпрограммы 1: 
профилактика неинфекционных заболеваний и формирование здорового образа жизни, в том числе у детей. Профилактика развития зависимостей, включая сокращение потребления табака, алкоголя, наркотических средств и психоактивных веществ, в том числе у детей
</t>
  </si>
  <si>
    <t>0110125320</t>
  </si>
  <si>
    <t>0110225280
0110225320</t>
  </si>
  <si>
    <t>0110325320</t>
  </si>
  <si>
    <t>0110410430
0110425010
0110425080
0110425180
0110425290</t>
  </si>
  <si>
    <t>01И04R099Ш</t>
  </si>
  <si>
    <t>0110503020
0110610240
011АБ05915</t>
  </si>
  <si>
    <t>0120725120
0120725290</t>
  </si>
  <si>
    <t>01208R3820</t>
  </si>
  <si>
    <t>0122725290</t>
  </si>
  <si>
    <t>0120910250
0120925180</t>
  </si>
  <si>
    <t>0121025180
0121025290</t>
  </si>
  <si>
    <t>0121125160</t>
  </si>
  <si>
    <t>0121205903
0121210260</t>
  </si>
  <si>
    <t>01И12R0991</t>
  </si>
  <si>
    <t>0121303120
01213R4020</t>
  </si>
  <si>
    <t>0121410270
01214П0620
01214П0660</t>
  </si>
  <si>
    <t>0131510450
0131525060</t>
  </si>
  <si>
    <t>0131610280
0131625180
0131625210
0131625290
0131625310</t>
  </si>
  <si>
    <t>0151825290</t>
  </si>
  <si>
    <t>0161903010
0161903040
01619П0630</t>
  </si>
  <si>
    <t>0162025220</t>
  </si>
  <si>
    <t>0162125240
0162125250</t>
  </si>
  <si>
    <t>017АА00190</t>
  </si>
  <si>
    <t>0172225150</t>
  </si>
  <si>
    <t>0172310310
0172325330</t>
  </si>
  <si>
    <t>0172410290</t>
  </si>
  <si>
    <t>0172525260</t>
  </si>
  <si>
    <t>0172625140</t>
  </si>
  <si>
    <t>0110125320
0110225280
0110225320
0110325320</t>
  </si>
  <si>
    <t>0110410430
0110425010
0110425080
0110425180
0110425290
01И04R099Ш</t>
  </si>
  <si>
    <t>0121205903
0121210260
01И12R0991</t>
  </si>
  <si>
    <t>0131510450
0131525060
0131610280
0131625180
0131625210
0131625290
0131625310</t>
  </si>
  <si>
    <t>017АА00190
0172225150
0172310310
0172325330
0172410290</t>
  </si>
  <si>
    <t>Приложение 3</t>
  </si>
  <si>
    <t>Отчет об использовании бюджетных ассигнований областного бюджета 
на реализацию государственной программы Калининградской области "Развитие здравоохранения"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</si>
</sst>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#,##0.00_ ;\-#,##0.00\ "/>
    <numFmt numFmtId="167" formatCode="#,##0.000_ ;\-#,##0.000\ "/>
    <numFmt numFmtId="168" formatCode="_-* #,##0.000_р_._-;\-* #,##0.000_р_._-;_-* &quot;-&quot;?_р_._-;_-@_-"/>
  </numFmts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7" fillId="0" borderId="0" applyFont="0" applyFill="0" applyBorder="0" applyAlignment="0" applyProtection="0"/>
  </cellStyleXfs>
  <cellXfs count="90">
    <xf numFmtId="0" fontId="0" fillId="0" borderId="0" xfId="0"/>
    <xf numFmtId="0" fontId="2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2" fillId="3" borderId="0" xfId="0" applyNumberFormat="1" applyFont="1" applyFill="1" applyAlignment="1">
      <alignment wrapText="1"/>
    </xf>
    <xf numFmtId="165" fontId="2" fillId="2" borderId="0" xfId="0" applyNumberFormat="1" applyFont="1" applyFill="1" applyAlignment="1">
      <alignment wrapText="1"/>
    </xf>
    <xf numFmtId="0" fontId="4" fillId="2" borderId="5" xfId="0" applyFont="1" applyFill="1" applyBorder="1" applyAlignment="1">
      <alignment horizontal="center" vertical="center" textRotation="90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wrapText="1"/>
    </xf>
    <xf numFmtId="0" fontId="1" fillId="4" borderId="5" xfId="0" applyFont="1" applyFill="1" applyBorder="1" applyAlignment="1">
      <alignment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165" fontId="4" fillId="4" borderId="5" xfId="0" applyNumberFormat="1" applyFont="1" applyFill="1" applyBorder="1" applyAlignment="1">
      <alignment horizontal="center" vertical="top" wrapText="1"/>
    </xf>
    <xf numFmtId="165" fontId="4" fillId="2" borderId="5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1" fillId="2" borderId="5" xfId="0" applyNumberFormat="1" applyFont="1" applyFill="1" applyBorder="1" applyAlignment="1">
      <alignment horizontal="center" vertical="top" wrapText="1"/>
    </xf>
    <xf numFmtId="165" fontId="1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4" fillId="4" borderId="0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165" fontId="1" fillId="2" borderId="5" xfId="0" applyNumberFormat="1" applyFont="1" applyFill="1" applyBorder="1" applyAlignment="1">
      <alignment horizontal="center"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164" fontId="8" fillId="2" borderId="5" xfId="2" applyFont="1" applyFill="1" applyBorder="1" applyAlignment="1">
      <alignment horizontal="center" vertical="top" wrapText="1"/>
    </xf>
    <xf numFmtId="164" fontId="9" fillId="2" borderId="5" xfId="2" applyFont="1" applyFill="1" applyBorder="1" applyAlignment="1">
      <alignment horizontal="center" vertical="top" wrapText="1"/>
    </xf>
    <xf numFmtId="164" fontId="9" fillId="2" borderId="1" xfId="2" applyFont="1" applyFill="1" applyBorder="1" applyAlignment="1">
      <alignment horizontal="center" vertical="top" wrapText="1"/>
    </xf>
    <xf numFmtId="164" fontId="8" fillId="4" borderId="1" xfId="2" applyFont="1" applyFill="1" applyBorder="1" applyAlignment="1">
      <alignment horizontal="center" vertical="top" wrapText="1"/>
    </xf>
    <xf numFmtId="166" fontId="8" fillId="4" borderId="5" xfId="2" applyNumberFormat="1" applyFont="1" applyFill="1" applyBorder="1" applyAlignment="1">
      <alignment horizontal="center" vertical="top" wrapText="1"/>
    </xf>
    <xf numFmtId="166" fontId="8" fillId="2" borderId="5" xfId="2" applyNumberFormat="1" applyFont="1" applyFill="1" applyBorder="1" applyAlignment="1">
      <alignment horizontal="center" vertical="top" wrapText="1"/>
    </xf>
    <xf numFmtId="166" fontId="9" fillId="2" borderId="5" xfId="2" applyNumberFormat="1" applyFont="1" applyFill="1" applyBorder="1" applyAlignment="1">
      <alignment horizontal="center" vertical="top" wrapText="1"/>
    </xf>
    <xf numFmtId="166" fontId="9" fillId="2" borderId="1" xfId="2" applyNumberFormat="1" applyFont="1" applyFill="1" applyBorder="1" applyAlignment="1">
      <alignment horizontal="center" vertical="top" wrapText="1"/>
    </xf>
    <xf numFmtId="166" fontId="8" fillId="4" borderId="1" xfId="2" applyNumberFormat="1" applyFont="1" applyFill="1" applyBorder="1" applyAlignment="1">
      <alignment horizontal="center" vertical="top" wrapText="1"/>
    </xf>
    <xf numFmtId="166" fontId="8" fillId="2" borderId="1" xfId="2" applyNumberFormat="1" applyFont="1" applyFill="1" applyBorder="1" applyAlignment="1">
      <alignment horizontal="center" vertical="top" wrapText="1"/>
    </xf>
    <xf numFmtId="164" fontId="9" fillId="2" borderId="5" xfId="2" applyFont="1" applyFill="1" applyBorder="1" applyAlignment="1">
      <alignment horizontal="center" vertical="top" wrapText="1"/>
    </xf>
    <xf numFmtId="164" fontId="8" fillId="2" borderId="1" xfId="2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165" fontId="1" fillId="2" borderId="5" xfId="0" applyNumberFormat="1" applyFont="1" applyFill="1" applyBorder="1" applyAlignment="1">
      <alignment horizontal="center" vertical="top" wrapText="1"/>
    </xf>
    <xf numFmtId="167" fontId="2" fillId="2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168" fontId="4" fillId="4" borderId="0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164" fontId="9" fillId="2" borderId="5" xfId="2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top" wrapText="1"/>
    </xf>
    <xf numFmtId="165" fontId="1" fillId="2" borderId="6" xfId="0" applyNumberFormat="1" applyFont="1" applyFill="1" applyBorder="1" applyAlignment="1">
      <alignment horizontal="center" vertical="top" wrapText="1"/>
    </xf>
    <xf numFmtId="165" fontId="1" fillId="2" borderId="7" xfId="0" applyNumberFormat="1" applyFont="1" applyFill="1" applyBorder="1" applyAlignment="1">
      <alignment horizontal="center" vertical="top" wrapText="1"/>
    </xf>
    <xf numFmtId="164" fontId="9" fillId="2" borderId="5" xfId="2" applyFont="1" applyFill="1" applyBorder="1" applyAlignment="1">
      <alignment horizontal="center" vertical="top" wrapText="1"/>
    </xf>
    <xf numFmtId="164" fontId="9" fillId="2" borderId="6" xfId="2" applyFont="1" applyFill="1" applyBorder="1" applyAlignment="1">
      <alignment horizontal="center" vertical="top" wrapText="1"/>
    </xf>
    <xf numFmtId="164" fontId="9" fillId="2" borderId="7" xfId="2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8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N259"/>
  <sheetViews>
    <sheetView tabSelected="1" view="pageBreakPreview" zoomScale="80" zoomScaleNormal="70" zoomScaleSheetLayoutView="80" workbookViewId="0">
      <pane ySplit="5" topLeftCell="A6" activePane="bottomLeft" state="frozen"/>
      <selection pane="bottomLeft" activeCell="G4" sqref="G4:G5"/>
    </sheetView>
  </sheetViews>
  <sheetFormatPr defaultRowHeight="15.75"/>
  <cols>
    <col min="1" max="1" width="3.42578125" style="3" customWidth="1"/>
    <col min="2" max="2" width="2.85546875" style="3" customWidth="1"/>
    <col min="3" max="3" width="3.7109375" style="3" customWidth="1"/>
    <col min="4" max="4" width="4.28515625" style="3" customWidth="1"/>
    <col min="5" max="5" width="14.85546875" style="3" customWidth="1"/>
    <col min="6" max="6" width="4.7109375" style="3" customWidth="1"/>
    <col min="7" max="7" width="55.7109375" style="5" customWidth="1"/>
    <col min="8" max="8" width="32.28515625" style="5" hidden="1" customWidth="1"/>
    <col min="9" max="9" width="25.5703125" style="5" customWidth="1"/>
    <col min="10" max="10" width="25.42578125" style="8" customWidth="1"/>
    <col min="11" max="11" width="23.7109375" style="8" customWidth="1"/>
    <col min="12" max="12" width="29.140625" style="1" customWidth="1"/>
    <col min="13" max="13" width="27.7109375" style="2" customWidth="1"/>
    <col min="14" max="14" width="26.140625" style="2" customWidth="1"/>
    <col min="15" max="254" width="9.140625" style="2"/>
    <col min="255" max="255" width="28.85546875" style="2" customWidth="1"/>
    <col min="256" max="256" width="10.140625" style="2" customWidth="1"/>
    <col min="257" max="262" width="12.140625" style="2" customWidth="1"/>
    <col min="263" max="263" width="22.28515625" style="2" customWidth="1"/>
    <col min="264" max="510" width="9.140625" style="2"/>
    <col min="511" max="511" width="28.85546875" style="2" customWidth="1"/>
    <col min="512" max="512" width="10.140625" style="2" customWidth="1"/>
    <col min="513" max="518" width="12.140625" style="2" customWidth="1"/>
    <col min="519" max="519" width="22.28515625" style="2" customWidth="1"/>
    <col min="520" max="766" width="9.140625" style="2"/>
    <col min="767" max="767" width="28.85546875" style="2" customWidth="1"/>
    <col min="768" max="768" width="10.140625" style="2" customWidth="1"/>
    <col min="769" max="774" width="12.140625" style="2" customWidth="1"/>
    <col min="775" max="775" width="22.28515625" style="2" customWidth="1"/>
    <col min="776" max="1022" width="9.140625" style="2"/>
    <col min="1023" max="1023" width="28.85546875" style="2" customWidth="1"/>
    <col min="1024" max="1024" width="10.140625" style="2" customWidth="1"/>
    <col min="1025" max="1030" width="12.140625" style="2" customWidth="1"/>
    <col min="1031" max="1031" width="22.28515625" style="2" customWidth="1"/>
    <col min="1032" max="1278" width="9.140625" style="2"/>
    <col min="1279" max="1279" width="28.85546875" style="2" customWidth="1"/>
    <col min="1280" max="1280" width="10.140625" style="2" customWidth="1"/>
    <col min="1281" max="1286" width="12.140625" style="2" customWidth="1"/>
    <col min="1287" max="1287" width="22.28515625" style="2" customWidth="1"/>
    <col min="1288" max="1534" width="9.140625" style="2"/>
    <col min="1535" max="1535" width="28.85546875" style="2" customWidth="1"/>
    <col min="1536" max="1536" width="10.140625" style="2" customWidth="1"/>
    <col min="1537" max="1542" width="12.140625" style="2" customWidth="1"/>
    <col min="1543" max="1543" width="22.28515625" style="2" customWidth="1"/>
    <col min="1544" max="1790" width="9.140625" style="2"/>
    <col min="1791" max="1791" width="28.85546875" style="2" customWidth="1"/>
    <col min="1792" max="1792" width="10.140625" style="2" customWidth="1"/>
    <col min="1793" max="1798" width="12.140625" style="2" customWidth="1"/>
    <col min="1799" max="1799" width="22.28515625" style="2" customWidth="1"/>
    <col min="1800" max="2046" width="9.140625" style="2"/>
    <col min="2047" max="2047" width="28.85546875" style="2" customWidth="1"/>
    <col min="2048" max="2048" width="10.140625" style="2" customWidth="1"/>
    <col min="2049" max="2054" width="12.140625" style="2" customWidth="1"/>
    <col min="2055" max="2055" width="22.28515625" style="2" customWidth="1"/>
    <col min="2056" max="2302" width="9.140625" style="2"/>
    <col min="2303" max="2303" width="28.85546875" style="2" customWidth="1"/>
    <col min="2304" max="2304" width="10.140625" style="2" customWidth="1"/>
    <col min="2305" max="2310" width="12.140625" style="2" customWidth="1"/>
    <col min="2311" max="2311" width="22.28515625" style="2" customWidth="1"/>
    <col min="2312" max="2558" width="9.140625" style="2"/>
    <col min="2559" max="2559" width="28.85546875" style="2" customWidth="1"/>
    <col min="2560" max="2560" width="10.140625" style="2" customWidth="1"/>
    <col min="2561" max="2566" width="12.140625" style="2" customWidth="1"/>
    <col min="2567" max="2567" width="22.28515625" style="2" customWidth="1"/>
    <col min="2568" max="2814" width="9.140625" style="2"/>
    <col min="2815" max="2815" width="28.85546875" style="2" customWidth="1"/>
    <col min="2816" max="2816" width="10.140625" style="2" customWidth="1"/>
    <col min="2817" max="2822" width="12.140625" style="2" customWidth="1"/>
    <col min="2823" max="2823" width="22.28515625" style="2" customWidth="1"/>
    <col min="2824" max="3070" width="9.140625" style="2"/>
    <col min="3071" max="3071" width="28.85546875" style="2" customWidth="1"/>
    <col min="3072" max="3072" width="10.140625" style="2" customWidth="1"/>
    <col min="3073" max="3078" width="12.140625" style="2" customWidth="1"/>
    <col min="3079" max="3079" width="22.28515625" style="2" customWidth="1"/>
    <col min="3080" max="3326" width="9.140625" style="2"/>
    <col min="3327" max="3327" width="28.85546875" style="2" customWidth="1"/>
    <col min="3328" max="3328" width="10.140625" style="2" customWidth="1"/>
    <col min="3329" max="3334" width="12.140625" style="2" customWidth="1"/>
    <col min="3335" max="3335" width="22.28515625" style="2" customWidth="1"/>
    <col min="3336" max="3582" width="9.140625" style="2"/>
    <col min="3583" max="3583" width="28.85546875" style="2" customWidth="1"/>
    <col min="3584" max="3584" width="10.140625" style="2" customWidth="1"/>
    <col min="3585" max="3590" width="12.140625" style="2" customWidth="1"/>
    <col min="3591" max="3591" width="22.28515625" style="2" customWidth="1"/>
    <col min="3592" max="3838" width="9.140625" style="2"/>
    <col min="3839" max="3839" width="28.85546875" style="2" customWidth="1"/>
    <col min="3840" max="3840" width="10.140625" style="2" customWidth="1"/>
    <col min="3841" max="3846" width="12.140625" style="2" customWidth="1"/>
    <col min="3847" max="3847" width="22.28515625" style="2" customWidth="1"/>
    <col min="3848" max="4094" width="9.140625" style="2"/>
    <col min="4095" max="4095" width="28.85546875" style="2" customWidth="1"/>
    <col min="4096" max="4096" width="10.140625" style="2" customWidth="1"/>
    <col min="4097" max="4102" width="12.140625" style="2" customWidth="1"/>
    <col min="4103" max="4103" width="22.28515625" style="2" customWidth="1"/>
    <col min="4104" max="4350" width="9.140625" style="2"/>
    <col min="4351" max="4351" width="28.85546875" style="2" customWidth="1"/>
    <col min="4352" max="4352" width="10.140625" style="2" customWidth="1"/>
    <col min="4353" max="4358" width="12.140625" style="2" customWidth="1"/>
    <col min="4359" max="4359" width="22.28515625" style="2" customWidth="1"/>
    <col min="4360" max="4606" width="9.140625" style="2"/>
    <col min="4607" max="4607" width="28.85546875" style="2" customWidth="1"/>
    <col min="4608" max="4608" width="10.140625" style="2" customWidth="1"/>
    <col min="4609" max="4614" width="12.140625" style="2" customWidth="1"/>
    <col min="4615" max="4615" width="22.28515625" style="2" customWidth="1"/>
    <col min="4616" max="4862" width="9.140625" style="2"/>
    <col min="4863" max="4863" width="28.85546875" style="2" customWidth="1"/>
    <col min="4864" max="4864" width="10.140625" style="2" customWidth="1"/>
    <col min="4865" max="4870" width="12.140625" style="2" customWidth="1"/>
    <col min="4871" max="4871" width="22.28515625" style="2" customWidth="1"/>
    <col min="4872" max="5118" width="9.140625" style="2"/>
    <col min="5119" max="5119" width="28.85546875" style="2" customWidth="1"/>
    <col min="5120" max="5120" width="10.140625" style="2" customWidth="1"/>
    <col min="5121" max="5126" width="12.140625" style="2" customWidth="1"/>
    <col min="5127" max="5127" width="22.28515625" style="2" customWidth="1"/>
    <col min="5128" max="5374" width="9.140625" style="2"/>
    <col min="5375" max="5375" width="28.85546875" style="2" customWidth="1"/>
    <col min="5376" max="5376" width="10.140625" style="2" customWidth="1"/>
    <col min="5377" max="5382" width="12.140625" style="2" customWidth="1"/>
    <col min="5383" max="5383" width="22.28515625" style="2" customWidth="1"/>
    <col min="5384" max="5630" width="9.140625" style="2"/>
    <col min="5631" max="5631" width="28.85546875" style="2" customWidth="1"/>
    <col min="5632" max="5632" width="10.140625" style="2" customWidth="1"/>
    <col min="5633" max="5638" width="12.140625" style="2" customWidth="1"/>
    <col min="5639" max="5639" width="22.28515625" style="2" customWidth="1"/>
    <col min="5640" max="5886" width="9.140625" style="2"/>
    <col min="5887" max="5887" width="28.85546875" style="2" customWidth="1"/>
    <col min="5888" max="5888" width="10.140625" style="2" customWidth="1"/>
    <col min="5889" max="5894" width="12.140625" style="2" customWidth="1"/>
    <col min="5895" max="5895" width="22.28515625" style="2" customWidth="1"/>
    <col min="5896" max="6142" width="9.140625" style="2"/>
    <col min="6143" max="6143" width="28.85546875" style="2" customWidth="1"/>
    <col min="6144" max="6144" width="10.140625" style="2" customWidth="1"/>
    <col min="6145" max="6150" width="12.140625" style="2" customWidth="1"/>
    <col min="6151" max="6151" width="22.28515625" style="2" customWidth="1"/>
    <col min="6152" max="6398" width="9.140625" style="2"/>
    <col min="6399" max="6399" width="28.85546875" style="2" customWidth="1"/>
    <col min="6400" max="6400" width="10.140625" style="2" customWidth="1"/>
    <col min="6401" max="6406" width="12.140625" style="2" customWidth="1"/>
    <col min="6407" max="6407" width="22.28515625" style="2" customWidth="1"/>
    <col min="6408" max="6654" width="9.140625" style="2"/>
    <col min="6655" max="6655" width="28.85546875" style="2" customWidth="1"/>
    <col min="6656" max="6656" width="10.140625" style="2" customWidth="1"/>
    <col min="6657" max="6662" width="12.140625" style="2" customWidth="1"/>
    <col min="6663" max="6663" width="22.28515625" style="2" customWidth="1"/>
    <col min="6664" max="6910" width="9.140625" style="2"/>
    <col min="6911" max="6911" width="28.85546875" style="2" customWidth="1"/>
    <col min="6912" max="6912" width="10.140625" style="2" customWidth="1"/>
    <col min="6913" max="6918" width="12.140625" style="2" customWidth="1"/>
    <col min="6919" max="6919" width="22.28515625" style="2" customWidth="1"/>
    <col min="6920" max="7166" width="9.140625" style="2"/>
    <col min="7167" max="7167" width="28.85546875" style="2" customWidth="1"/>
    <col min="7168" max="7168" width="10.140625" style="2" customWidth="1"/>
    <col min="7169" max="7174" width="12.140625" style="2" customWidth="1"/>
    <col min="7175" max="7175" width="22.28515625" style="2" customWidth="1"/>
    <col min="7176" max="7422" width="9.140625" style="2"/>
    <col min="7423" max="7423" width="28.85546875" style="2" customWidth="1"/>
    <col min="7424" max="7424" width="10.140625" style="2" customWidth="1"/>
    <col min="7425" max="7430" width="12.140625" style="2" customWidth="1"/>
    <col min="7431" max="7431" width="22.28515625" style="2" customWidth="1"/>
    <col min="7432" max="7678" width="9.140625" style="2"/>
    <col min="7679" max="7679" width="28.85546875" style="2" customWidth="1"/>
    <col min="7680" max="7680" width="10.140625" style="2" customWidth="1"/>
    <col min="7681" max="7686" width="12.140625" style="2" customWidth="1"/>
    <col min="7687" max="7687" width="22.28515625" style="2" customWidth="1"/>
    <col min="7688" max="7934" width="9.140625" style="2"/>
    <col min="7935" max="7935" width="28.85546875" style="2" customWidth="1"/>
    <col min="7936" max="7936" width="10.140625" style="2" customWidth="1"/>
    <col min="7937" max="7942" width="12.140625" style="2" customWidth="1"/>
    <col min="7943" max="7943" width="22.28515625" style="2" customWidth="1"/>
    <col min="7944" max="8190" width="9.140625" style="2"/>
    <col min="8191" max="8191" width="28.85546875" style="2" customWidth="1"/>
    <col min="8192" max="8192" width="10.140625" style="2" customWidth="1"/>
    <col min="8193" max="8198" width="12.140625" style="2" customWidth="1"/>
    <col min="8199" max="8199" width="22.28515625" style="2" customWidth="1"/>
    <col min="8200" max="8446" width="9.140625" style="2"/>
    <col min="8447" max="8447" width="28.85546875" style="2" customWidth="1"/>
    <col min="8448" max="8448" width="10.140625" style="2" customWidth="1"/>
    <col min="8449" max="8454" width="12.140625" style="2" customWidth="1"/>
    <col min="8455" max="8455" width="22.28515625" style="2" customWidth="1"/>
    <col min="8456" max="8702" width="9.140625" style="2"/>
    <col min="8703" max="8703" width="28.85546875" style="2" customWidth="1"/>
    <col min="8704" max="8704" width="10.140625" style="2" customWidth="1"/>
    <col min="8705" max="8710" width="12.140625" style="2" customWidth="1"/>
    <col min="8711" max="8711" width="22.28515625" style="2" customWidth="1"/>
    <col min="8712" max="8958" width="9.140625" style="2"/>
    <col min="8959" max="8959" width="28.85546875" style="2" customWidth="1"/>
    <col min="8960" max="8960" width="10.140625" style="2" customWidth="1"/>
    <col min="8961" max="8966" width="12.140625" style="2" customWidth="1"/>
    <col min="8967" max="8967" width="22.28515625" style="2" customWidth="1"/>
    <col min="8968" max="9214" width="9.140625" style="2"/>
    <col min="9215" max="9215" width="28.85546875" style="2" customWidth="1"/>
    <col min="9216" max="9216" width="10.140625" style="2" customWidth="1"/>
    <col min="9217" max="9222" width="12.140625" style="2" customWidth="1"/>
    <col min="9223" max="9223" width="22.28515625" style="2" customWidth="1"/>
    <col min="9224" max="9470" width="9.140625" style="2"/>
    <col min="9471" max="9471" width="28.85546875" style="2" customWidth="1"/>
    <col min="9472" max="9472" width="10.140625" style="2" customWidth="1"/>
    <col min="9473" max="9478" width="12.140625" style="2" customWidth="1"/>
    <col min="9479" max="9479" width="22.28515625" style="2" customWidth="1"/>
    <col min="9480" max="9726" width="9.140625" style="2"/>
    <col min="9727" max="9727" width="28.85546875" style="2" customWidth="1"/>
    <col min="9728" max="9728" width="10.140625" style="2" customWidth="1"/>
    <col min="9729" max="9734" width="12.140625" style="2" customWidth="1"/>
    <col min="9735" max="9735" width="22.28515625" style="2" customWidth="1"/>
    <col min="9736" max="9982" width="9.140625" style="2"/>
    <col min="9983" max="9983" width="28.85546875" style="2" customWidth="1"/>
    <col min="9984" max="9984" width="10.140625" style="2" customWidth="1"/>
    <col min="9985" max="9990" width="12.140625" style="2" customWidth="1"/>
    <col min="9991" max="9991" width="22.28515625" style="2" customWidth="1"/>
    <col min="9992" max="10238" width="9.140625" style="2"/>
    <col min="10239" max="10239" width="28.85546875" style="2" customWidth="1"/>
    <col min="10240" max="10240" width="10.140625" style="2" customWidth="1"/>
    <col min="10241" max="10246" width="12.140625" style="2" customWidth="1"/>
    <col min="10247" max="10247" width="22.28515625" style="2" customWidth="1"/>
    <col min="10248" max="10494" width="9.140625" style="2"/>
    <col min="10495" max="10495" width="28.85546875" style="2" customWidth="1"/>
    <col min="10496" max="10496" width="10.140625" style="2" customWidth="1"/>
    <col min="10497" max="10502" width="12.140625" style="2" customWidth="1"/>
    <col min="10503" max="10503" width="22.28515625" style="2" customWidth="1"/>
    <col min="10504" max="10750" width="9.140625" style="2"/>
    <col min="10751" max="10751" width="28.85546875" style="2" customWidth="1"/>
    <col min="10752" max="10752" width="10.140625" style="2" customWidth="1"/>
    <col min="10753" max="10758" width="12.140625" style="2" customWidth="1"/>
    <col min="10759" max="10759" width="22.28515625" style="2" customWidth="1"/>
    <col min="10760" max="11006" width="9.140625" style="2"/>
    <col min="11007" max="11007" width="28.85546875" style="2" customWidth="1"/>
    <col min="11008" max="11008" width="10.140625" style="2" customWidth="1"/>
    <col min="11009" max="11014" width="12.140625" style="2" customWidth="1"/>
    <col min="11015" max="11015" width="22.28515625" style="2" customWidth="1"/>
    <col min="11016" max="11262" width="9.140625" style="2"/>
    <col min="11263" max="11263" width="28.85546875" style="2" customWidth="1"/>
    <col min="11264" max="11264" width="10.140625" style="2" customWidth="1"/>
    <col min="11265" max="11270" width="12.140625" style="2" customWidth="1"/>
    <col min="11271" max="11271" width="22.28515625" style="2" customWidth="1"/>
    <col min="11272" max="11518" width="9.140625" style="2"/>
    <col min="11519" max="11519" width="28.85546875" style="2" customWidth="1"/>
    <col min="11520" max="11520" width="10.140625" style="2" customWidth="1"/>
    <col min="11521" max="11526" width="12.140625" style="2" customWidth="1"/>
    <col min="11527" max="11527" width="22.28515625" style="2" customWidth="1"/>
    <col min="11528" max="11774" width="9.140625" style="2"/>
    <col min="11775" max="11775" width="28.85546875" style="2" customWidth="1"/>
    <col min="11776" max="11776" width="10.140625" style="2" customWidth="1"/>
    <col min="11777" max="11782" width="12.140625" style="2" customWidth="1"/>
    <col min="11783" max="11783" width="22.28515625" style="2" customWidth="1"/>
    <col min="11784" max="12030" width="9.140625" style="2"/>
    <col min="12031" max="12031" width="28.85546875" style="2" customWidth="1"/>
    <col min="12032" max="12032" width="10.140625" style="2" customWidth="1"/>
    <col min="12033" max="12038" width="12.140625" style="2" customWidth="1"/>
    <col min="12039" max="12039" width="22.28515625" style="2" customWidth="1"/>
    <col min="12040" max="12286" width="9.140625" style="2"/>
    <col min="12287" max="12287" width="28.85546875" style="2" customWidth="1"/>
    <col min="12288" max="12288" width="10.140625" style="2" customWidth="1"/>
    <col min="12289" max="12294" width="12.140625" style="2" customWidth="1"/>
    <col min="12295" max="12295" width="22.28515625" style="2" customWidth="1"/>
    <col min="12296" max="12542" width="9.140625" style="2"/>
    <col min="12543" max="12543" width="28.85546875" style="2" customWidth="1"/>
    <col min="12544" max="12544" width="10.140625" style="2" customWidth="1"/>
    <col min="12545" max="12550" width="12.140625" style="2" customWidth="1"/>
    <col min="12551" max="12551" width="22.28515625" style="2" customWidth="1"/>
    <col min="12552" max="12798" width="9.140625" style="2"/>
    <col min="12799" max="12799" width="28.85546875" style="2" customWidth="1"/>
    <col min="12800" max="12800" width="10.140625" style="2" customWidth="1"/>
    <col min="12801" max="12806" width="12.140625" style="2" customWidth="1"/>
    <col min="12807" max="12807" width="22.28515625" style="2" customWidth="1"/>
    <col min="12808" max="13054" width="9.140625" style="2"/>
    <col min="13055" max="13055" width="28.85546875" style="2" customWidth="1"/>
    <col min="13056" max="13056" width="10.140625" style="2" customWidth="1"/>
    <col min="13057" max="13062" width="12.140625" style="2" customWidth="1"/>
    <col min="13063" max="13063" width="22.28515625" style="2" customWidth="1"/>
    <col min="13064" max="13310" width="9.140625" style="2"/>
    <col min="13311" max="13311" width="28.85546875" style="2" customWidth="1"/>
    <col min="13312" max="13312" width="10.140625" style="2" customWidth="1"/>
    <col min="13313" max="13318" width="12.140625" style="2" customWidth="1"/>
    <col min="13319" max="13319" width="22.28515625" style="2" customWidth="1"/>
    <col min="13320" max="13566" width="9.140625" style="2"/>
    <col min="13567" max="13567" width="28.85546875" style="2" customWidth="1"/>
    <col min="13568" max="13568" width="10.140625" style="2" customWidth="1"/>
    <col min="13569" max="13574" width="12.140625" style="2" customWidth="1"/>
    <col min="13575" max="13575" width="22.28515625" style="2" customWidth="1"/>
    <col min="13576" max="13822" width="9.140625" style="2"/>
    <col min="13823" max="13823" width="28.85546875" style="2" customWidth="1"/>
    <col min="13824" max="13824" width="10.140625" style="2" customWidth="1"/>
    <col min="13825" max="13830" width="12.140625" style="2" customWidth="1"/>
    <col min="13831" max="13831" width="22.28515625" style="2" customWidth="1"/>
    <col min="13832" max="14078" width="9.140625" style="2"/>
    <col min="14079" max="14079" width="28.85546875" style="2" customWidth="1"/>
    <col min="14080" max="14080" width="10.140625" style="2" customWidth="1"/>
    <col min="14081" max="14086" width="12.140625" style="2" customWidth="1"/>
    <col min="14087" max="14087" width="22.28515625" style="2" customWidth="1"/>
    <col min="14088" max="14334" width="9.140625" style="2"/>
    <col min="14335" max="14335" width="28.85546875" style="2" customWidth="1"/>
    <col min="14336" max="14336" width="10.140625" style="2" customWidth="1"/>
    <col min="14337" max="14342" width="12.140625" style="2" customWidth="1"/>
    <col min="14343" max="14343" width="22.28515625" style="2" customWidth="1"/>
    <col min="14344" max="14590" width="9.140625" style="2"/>
    <col min="14591" max="14591" width="28.85546875" style="2" customWidth="1"/>
    <col min="14592" max="14592" width="10.140625" style="2" customWidth="1"/>
    <col min="14593" max="14598" width="12.140625" style="2" customWidth="1"/>
    <col min="14599" max="14599" width="22.28515625" style="2" customWidth="1"/>
    <col min="14600" max="14846" width="9.140625" style="2"/>
    <col min="14847" max="14847" width="28.85546875" style="2" customWidth="1"/>
    <col min="14848" max="14848" width="10.140625" style="2" customWidth="1"/>
    <col min="14849" max="14854" width="12.140625" style="2" customWidth="1"/>
    <col min="14855" max="14855" width="22.28515625" style="2" customWidth="1"/>
    <col min="14856" max="15102" width="9.140625" style="2"/>
    <col min="15103" max="15103" width="28.85546875" style="2" customWidth="1"/>
    <col min="15104" max="15104" width="10.140625" style="2" customWidth="1"/>
    <col min="15105" max="15110" width="12.140625" style="2" customWidth="1"/>
    <col min="15111" max="15111" width="22.28515625" style="2" customWidth="1"/>
    <col min="15112" max="15358" width="9.140625" style="2"/>
    <col min="15359" max="15359" width="28.85546875" style="2" customWidth="1"/>
    <col min="15360" max="15360" width="10.140625" style="2" customWidth="1"/>
    <col min="15361" max="15366" width="12.140625" style="2" customWidth="1"/>
    <col min="15367" max="15367" width="22.28515625" style="2" customWidth="1"/>
    <col min="15368" max="15614" width="9.140625" style="2"/>
    <col min="15615" max="15615" width="28.85546875" style="2" customWidth="1"/>
    <col min="15616" max="15616" width="10.140625" style="2" customWidth="1"/>
    <col min="15617" max="15622" width="12.140625" style="2" customWidth="1"/>
    <col min="15623" max="15623" width="22.28515625" style="2" customWidth="1"/>
    <col min="15624" max="15870" width="9.140625" style="2"/>
    <col min="15871" max="15871" width="28.85546875" style="2" customWidth="1"/>
    <col min="15872" max="15872" width="10.140625" style="2" customWidth="1"/>
    <col min="15873" max="15878" width="12.140625" style="2" customWidth="1"/>
    <col min="15879" max="15879" width="22.28515625" style="2" customWidth="1"/>
    <col min="15880" max="16126" width="9.140625" style="2"/>
    <col min="16127" max="16127" width="28.85546875" style="2" customWidth="1"/>
    <col min="16128" max="16128" width="10.140625" style="2" customWidth="1"/>
    <col min="16129" max="16134" width="12.140625" style="2" customWidth="1"/>
    <col min="16135" max="16135" width="22.28515625" style="2" customWidth="1"/>
    <col min="16136" max="16384" width="9.140625" style="2"/>
  </cols>
  <sheetData>
    <row r="1" spans="1:14">
      <c r="A1" s="70" t="s">
        <v>157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4" s="1" customFormat="1" ht="43.5" customHeight="1">
      <c r="A2" s="69" t="s">
        <v>158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4" s="1" customFormat="1" ht="22.5" customHeight="1">
      <c r="A3" s="59"/>
      <c r="B3" s="59"/>
      <c r="C3" s="59"/>
      <c r="D3" s="59"/>
      <c r="E3" s="59"/>
      <c r="F3" s="59"/>
      <c r="G3" s="60"/>
      <c r="H3" s="59"/>
      <c r="I3" s="59"/>
      <c r="J3" s="59"/>
      <c r="K3" s="59"/>
      <c r="L3" s="59"/>
    </row>
    <row r="4" spans="1:14" s="3" customFormat="1" ht="42" customHeight="1">
      <c r="A4" s="71" t="s">
        <v>0</v>
      </c>
      <c r="B4" s="71"/>
      <c r="C4" s="71"/>
      <c r="D4" s="71"/>
      <c r="E4" s="71"/>
      <c r="F4" s="71"/>
      <c r="G4" s="75" t="s">
        <v>46</v>
      </c>
      <c r="H4" s="72" t="s">
        <v>100</v>
      </c>
      <c r="I4" s="73"/>
      <c r="J4" s="73"/>
      <c r="K4" s="74"/>
      <c r="L4" s="71" t="s">
        <v>50</v>
      </c>
    </row>
    <row r="5" spans="1:14" s="3" customFormat="1" ht="79.5" customHeight="1">
      <c r="A5" s="10" t="s">
        <v>1</v>
      </c>
      <c r="B5" s="10" t="s">
        <v>2</v>
      </c>
      <c r="C5" s="10" t="s">
        <v>3</v>
      </c>
      <c r="D5" s="10" t="s">
        <v>4</v>
      </c>
      <c r="E5" s="10" t="s">
        <v>44</v>
      </c>
      <c r="F5" s="10" t="s">
        <v>45</v>
      </c>
      <c r="G5" s="76"/>
      <c r="H5" s="4" t="s">
        <v>47</v>
      </c>
      <c r="I5" s="7" t="s">
        <v>47</v>
      </c>
      <c r="J5" s="7" t="s">
        <v>48</v>
      </c>
      <c r="K5" s="7" t="s">
        <v>49</v>
      </c>
      <c r="L5" s="71"/>
    </row>
    <row r="6" spans="1:14" s="3" customFormat="1">
      <c r="A6" s="72">
        <v>1</v>
      </c>
      <c r="B6" s="73"/>
      <c r="C6" s="73"/>
      <c r="D6" s="73"/>
      <c r="E6" s="73"/>
      <c r="F6" s="74"/>
      <c r="G6" s="4">
        <v>2</v>
      </c>
      <c r="H6" s="71">
        <v>3</v>
      </c>
      <c r="I6" s="71"/>
      <c r="J6" s="71"/>
      <c r="K6" s="71"/>
      <c r="L6" s="4">
        <v>4</v>
      </c>
    </row>
    <row r="7" spans="1:14" ht="48" customHeight="1">
      <c r="A7" s="64" t="s">
        <v>8</v>
      </c>
      <c r="B7" s="16" t="s">
        <v>33</v>
      </c>
      <c r="C7" s="16" t="s">
        <v>7</v>
      </c>
      <c r="D7" s="16" t="s">
        <v>7</v>
      </c>
      <c r="E7" s="6"/>
      <c r="F7" s="64" t="s">
        <v>29</v>
      </c>
      <c r="G7" s="19" t="s">
        <v>51</v>
      </c>
      <c r="H7" s="21" t="e">
        <f>H8+H20+H46+#REF!+H59+#REF!</f>
        <v>#REF!</v>
      </c>
      <c r="I7" s="41">
        <f>I8+I20+I42+I46+I49+I52+I59</f>
        <v>6293945.7599999998</v>
      </c>
      <c r="J7" s="41">
        <f t="shared" ref="J7:K7" si="0">J8+J20+J42+J46+J49+J52+J59</f>
        <v>6303851.3199999994</v>
      </c>
      <c r="K7" s="41">
        <f t="shared" si="0"/>
        <v>6296012.6600000001</v>
      </c>
      <c r="L7" s="13"/>
      <c r="M7" s="54"/>
      <c r="N7" s="27"/>
    </row>
    <row r="8" spans="1:14" ht="62.25" customHeight="1">
      <c r="A8" s="65"/>
      <c r="B8" s="64" t="s">
        <v>6</v>
      </c>
      <c r="C8" s="16" t="s">
        <v>7</v>
      </c>
      <c r="D8" s="16" t="s">
        <v>7</v>
      </c>
      <c r="E8" s="6"/>
      <c r="F8" s="65"/>
      <c r="G8" s="19" t="s">
        <v>56</v>
      </c>
      <c r="H8" s="21">
        <f>H9+H18</f>
        <v>236455.3</v>
      </c>
      <c r="I8" s="41">
        <f>I9+I13+I16+I18</f>
        <v>529526.03</v>
      </c>
      <c r="J8" s="41">
        <f t="shared" ref="J8:K8" si="1">J9+J13+J16+J18</f>
        <v>530249.28</v>
      </c>
      <c r="K8" s="41">
        <f t="shared" si="1"/>
        <v>527015.6</v>
      </c>
      <c r="L8" s="14"/>
      <c r="M8" s="53"/>
    </row>
    <row r="9" spans="1:14" ht="100.5" customHeight="1">
      <c r="A9" s="65"/>
      <c r="B9" s="65"/>
      <c r="C9" s="64" t="s">
        <v>8</v>
      </c>
      <c r="D9" s="16" t="s">
        <v>7</v>
      </c>
      <c r="E9" s="6" t="s">
        <v>152</v>
      </c>
      <c r="F9" s="65"/>
      <c r="G9" s="31" t="s">
        <v>117</v>
      </c>
      <c r="H9" s="24">
        <f>H10</f>
        <v>23859.8</v>
      </c>
      <c r="I9" s="42">
        <f>SUM(I10:I12)</f>
        <v>53053.8</v>
      </c>
      <c r="J9" s="42">
        <f t="shared" ref="J9:K9" si="2">SUM(J10:J12)</f>
        <v>46439.259999999995</v>
      </c>
      <c r="K9" s="42">
        <f t="shared" si="2"/>
        <v>46438.709999999992</v>
      </c>
      <c r="L9" s="61" t="s">
        <v>55</v>
      </c>
    </row>
    <row r="10" spans="1:14" ht="114.75" customHeight="1">
      <c r="A10" s="65"/>
      <c r="B10" s="65"/>
      <c r="C10" s="65"/>
      <c r="D10" s="17" t="s">
        <v>8</v>
      </c>
      <c r="E10" s="6" t="s">
        <v>124</v>
      </c>
      <c r="F10" s="65"/>
      <c r="G10" s="30" t="s">
        <v>123</v>
      </c>
      <c r="H10" s="24">
        <v>23859.8</v>
      </c>
      <c r="I10" s="58">
        <v>0</v>
      </c>
      <c r="J10" s="43">
        <v>133.35</v>
      </c>
      <c r="K10" s="43">
        <v>133.31</v>
      </c>
      <c r="L10" s="62"/>
    </row>
    <row r="11" spans="1:14" ht="54" customHeight="1">
      <c r="A11" s="65"/>
      <c r="B11" s="65"/>
      <c r="C11" s="65"/>
      <c r="D11" s="32" t="s">
        <v>9</v>
      </c>
      <c r="E11" s="6" t="s">
        <v>125</v>
      </c>
      <c r="F11" s="65"/>
      <c r="G11" s="50" t="s">
        <v>116</v>
      </c>
      <c r="H11" s="34"/>
      <c r="I11" s="43">
        <v>52946</v>
      </c>
      <c r="J11" s="43">
        <v>46250.85</v>
      </c>
      <c r="K11" s="43">
        <v>46250.34</v>
      </c>
      <c r="L11" s="62"/>
    </row>
    <row r="12" spans="1:14" ht="57.75" customHeight="1">
      <c r="A12" s="65"/>
      <c r="B12" s="65"/>
      <c r="C12" s="66"/>
      <c r="D12" s="32" t="s">
        <v>10</v>
      </c>
      <c r="E12" s="6" t="s">
        <v>126</v>
      </c>
      <c r="F12" s="65"/>
      <c r="G12" s="50" t="s">
        <v>57</v>
      </c>
      <c r="H12" s="34"/>
      <c r="I12" s="43">
        <v>107.8</v>
      </c>
      <c r="J12" s="43">
        <v>55.06</v>
      </c>
      <c r="K12" s="43">
        <v>55.06</v>
      </c>
      <c r="L12" s="62"/>
    </row>
    <row r="13" spans="1:14" ht="103.5" customHeight="1">
      <c r="A13" s="65"/>
      <c r="B13" s="65"/>
      <c r="C13" s="64" t="s">
        <v>9</v>
      </c>
      <c r="D13" s="32" t="s">
        <v>7</v>
      </c>
      <c r="E13" s="6" t="s">
        <v>153</v>
      </c>
      <c r="F13" s="65"/>
      <c r="G13" s="31" t="s">
        <v>112</v>
      </c>
      <c r="H13" s="34"/>
      <c r="I13" s="42">
        <f>SUM(I14:I15)</f>
        <v>48138.400000000001</v>
      </c>
      <c r="J13" s="42">
        <f t="shared" ref="J13:K13" si="3">SUM(J14:J15)</f>
        <v>55476.19</v>
      </c>
      <c r="K13" s="42">
        <f t="shared" si="3"/>
        <v>55475.15</v>
      </c>
      <c r="L13" s="62"/>
    </row>
    <row r="14" spans="1:14" ht="117" customHeight="1">
      <c r="A14" s="65"/>
      <c r="B14" s="65"/>
      <c r="C14" s="65"/>
      <c r="D14" s="32" t="s">
        <v>11</v>
      </c>
      <c r="E14" s="6" t="s">
        <v>127</v>
      </c>
      <c r="F14" s="65"/>
      <c r="G14" s="35" t="s">
        <v>113</v>
      </c>
      <c r="H14" s="34"/>
      <c r="I14" s="43">
        <v>48138.400000000001</v>
      </c>
      <c r="J14" s="43">
        <v>49120.66</v>
      </c>
      <c r="K14" s="43">
        <v>49119.62</v>
      </c>
      <c r="L14" s="62"/>
    </row>
    <row r="15" spans="1:14" ht="41.25" customHeight="1">
      <c r="A15" s="65"/>
      <c r="B15" s="65"/>
      <c r="C15" s="66"/>
      <c r="D15" s="55" t="s">
        <v>12</v>
      </c>
      <c r="E15" s="57" t="s">
        <v>128</v>
      </c>
      <c r="F15" s="65"/>
      <c r="G15" s="35" t="s">
        <v>118</v>
      </c>
      <c r="H15" s="51"/>
      <c r="I15" s="58">
        <v>0</v>
      </c>
      <c r="J15" s="43">
        <v>6355.53</v>
      </c>
      <c r="K15" s="43">
        <v>6355.53</v>
      </c>
      <c r="L15" s="62"/>
    </row>
    <row r="16" spans="1:14" ht="97.5" customHeight="1">
      <c r="A16" s="65"/>
      <c r="B16" s="65"/>
      <c r="C16" s="64" t="s">
        <v>10</v>
      </c>
      <c r="D16" s="32" t="s">
        <v>7</v>
      </c>
      <c r="E16" s="67" t="s">
        <v>129</v>
      </c>
      <c r="F16" s="65"/>
      <c r="G16" s="31" t="s">
        <v>119</v>
      </c>
      <c r="H16" s="34"/>
      <c r="I16" s="42">
        <f>I17</f>
        <v>428333.83</v>
      </c>
      <c r="J16" s="42">
        <f t="shared" ref="J16:K16" si="4">J17</f>
        <v>428333.83</v>
      </c>
      <c r="K16" s="42">
        <f t="shared" si="4"/>
        <v>425101.74</v>
      </c>
      <c r="L16" s="62"/>
    </row>
    <row r="17" spans="1:13" ht="80.25" customHeight="1">
      <c r="A17" s="65"/>
      <c r="B17" s="65"/>
      <c r="C17" s="66"/>
      <c r="D17" s="55" t="s">
        <v>14</v>
      </c>
      <c r="E17" s="68"/>
      <c r="F17" s="65"/>
      <c r="G17" s="50" t="s">
        <v>58</v>
      </c>
      <c r="H17" s="34"/>
      <c r="I17" s="43">
        <v>428333.83</v>
      </c>
      <c r="J17" s="43">
        <v>428333.83</v>
      </c>
      <c r="K17" s="43">
        <v>425101.74</v>
      </c>
      <c r="L17" s="62"/>
    </row>
    <row r="18" spans="1:13" ht="40.5" customHeight="1">
      <c r="A18" s="65"/>
      <c r="B18" s="65"/>
      <c r="C18" s="64" t="s">
        <v>11</v>
      </c>
      <c r="D18" s="16" t="s">
        <v>7</v>
      </c>
      <c r="E18" s="67"/>
      <c r="F18" s="65"/>
      <c r="G18" s="31" t="s">
        <v>59</v>
      </c>
      <c r="H18" s="23">
        <f>SUM(H19)</f>
        <v>212595.5</v>
      </c>
      <c r="I18" s="48">
        <v>0</v>
      </c>
      <c r="J18" s="48">
        <v>0</v>
      </c>
      <c r="K18" s="48">
        <v>0</v>
      </c>
      <c r="L18" s="62"/>
    </row>
    <row r="19" spans="1:13" s="1" customFormat="1" ht="57" customHeight="1">
      <c r="A19" s="65"/>
      <c r="B19" s="66"/>
      <c r="C19" s="66"/>
      <c r="D19" s="55" t="s">
        <v>15</v>
      </c>
      <c r="E19" s="68"/>
      <c r="F19" s="65"/>
      <c r="G19" s="50" t="s">
        <v>60</v>
      </c>
      <c r="H19" s="23">
        <v>212595.5</v>
      </c>
      <c r="I19" s="39">
        <v>0</v>
      </c>
      <c r="J19" s="39">
        <v>0</v>
      </c>
      <c r="K19" s="39">
        <v>0</v>
      </c>
      <c r="L19" s="63"/>
    </row>
    <row r="20" spans="1:13" ht="93.75" customHeight="1">
      <c r="A20" s="65"/>
      <c r="B20" s="64" t="s">
        <v>13</v>
      </c>
      <c r="C20" s="16" t="s">
        <v>7</v>
      </c>
      <c r="D20" s="16" t="s">
        <v>7</v>
      </c>
      <c r="E20" s="6"/>
      <c r="F20" s="65"/>
      <c r="G20" s="19" t="s">
        <v>61</v>
      </c>
      <c r="H20" s="21">
        <f>H21+H23+H27+H29+H40</f>
        <v>245655.6</v>
      </c>
      <c r="I20" s="41">
        <f>I21+I23+I25+I27+I29+I31+I33+I35+I38+I40</f>
        <v>371974.69999999995</v>
      </c>
      <c r="J20" s="41">
        <f t="shared" ref="J20:K20" si="5">J21+J23+J25+J27+J29+J31+J33+J35+J38+J40</f>
        <v>366643.39</v>
      </c>
      <c r="K20" s="41">
        <f t="shared" si="5"/>
        <v>363531.82</v>
      </c>
      <c r="L20" s="12"/>
      <c r="M20" s="53"/>
    </row>
    <row r="21" spans="1:13" ht="59.25" customHeight="1">
      <c r="A21" s="65"/>
      <c r="B21" s="65"/>
      <c r="C21" s="64" t="s">
        <v>12</v>
      </c>
      <c r="D21" s="16" t="s">
        <v>7</v>
      </c>
      <c r="E21" s="67" t="s">
        <v>130</v>
      </c>
      <c r="F21" s="65"/>
      <c r="G21" s="28" t="s">
        <v>108</v>
      </c>
      <c r="H21" s="23">
        <f>SUM(H22)</f>
        <v>470</v>
      </c>
      <c r="I21" s="46">
        <f>I22</f>
        <v>7561.4</v>
      </c>
      <c r="J21" s="46">
        <f t="shared" ref="J21:K21" si="6">J22</f>
        <v>7600.3</v>
      </c>
      <c r="K21" s="46">
        <f t="shared" si="6"/>
        <v>7600.29</v>
      </c>
      <c r="L21" s="61" t="s">
        <v>54</v>
      </c>
    </row>
    <row r="22" spans="1:13" ht="59.25" customHeight="1">
      <c r="A22" s="65"/>
      <c r="B22" s="65"/>
      <c r="C22" s="66"/>
      <c r="D22" s="55" t="s">
        <v>17</v>
      </c>
      <c r="E22" s="68"/>
      <c r="F22" s="65"/>
      <c r="G22" s="29" t="s">
        <v>62</v>
      </c>
      <c r="H22" s="23">
        <v>470</v>
      </c>
      <c r="I22" s="44">
        <v>7561.4</v>
      </c>
      <c r="J22" s="44">
        <v>7600.3</v>
      </c>
      <c r="K22" s="44">
        <v>7600.29</v>
      </c>
      <c r="L22" s="62"/>
    </row>
    <row r="23" spans="1:13" ht="66" customHeight="1">
      <c r="A23" s="65"/>
      <c r="B23" s="65"/>
      <c r="C23" s="64" t="s">
        <v>14</v>
      </c>
      <c r="D23" s="16" t="s">
        <v>7</v>
      </c>
      <c r="E23" s="67" t="s">
        <v>131</v>
      </c>
      <c r="F23" s="65"/>
      <c r="G23" s="31" t="s">
        <v>63</v>
      </c>
      <c r="H23" s="23">
        <f>SUM(H24)</f>
        <v>29983.599999999999</v>
      </c>
      <c r="I23" s="46">
        <f>I24</f>
        <v>470</v>
      </c>
      <c r="J23" s="46">
        <f t="shared" ref="J23:K23" si="7">J24</f>
        <v>470</v>
      </c>
      <c r="K23" s="46">
        <f t="shared" si="7"/>
        <v>469.95</v>
      </c>
      <c r="L23" s="62"/>
    </row>
    <row r="24" spans="1:13" ht="65.25" customHeight="1">
      <c r="A24" s="65"/>
      <c r="B24" s="65"/>
      <c r="C24" s="66"/>
      <c r="D24" s="55" t="s">
        <v>5</v>
      </c>
      <c r="E24" s="68"/>
      <c r="F24" s="65"/>
      <c r="G24" s="29" t="s">
        <v>101</v>
      </c>
      <c r="H24" s="23">
        <v>29983.599999999999</v>
      </c>
      <c r="I24" s="44">
        <v>470</v>
      </c>
      <c r="J24" s="44">
        <v>470</v>
      </c>
      <c r="K24" s="44">
        <v>469.95</v>
      </c>
      <c r="L24" s="62"/>
    </row>
    <row r="25" spans="1:13" ht="41.25" customHeight="1">
      <c r="A25" s="65"/>
      <c r="B25" s="65"/>
      <c r="C25" s="64" t="s">
        <v>15</v>
      </c>
      <c r="D25" s="16" t="s">
        <v>7</v>
      </c>
      <c r="E25" s="67"/>
      <c r="F25" s="65"/>
      <c r="G25" s="31" t="s">
        <v>64</v>
      </c>
      <c r="H25" s="24" t="s">
        <v>34</v>
      </c>
      <c r="I25" s="37">
        <v>0</v>
      </c>
      <c r="J25" s="37">
        <v>0</v>
      </c>
      <c r="K25" s="37">
        <v>0</v>
      </c>
      <c r="L25" s="62"/>
    </row>
    <row r="26" spans="1:13" ht="57" customHeight="1">
      <c r="A26" s="65"/>
      <c r="B26" s="65"/>
      <c r="C26" s="66"/>
      <c r="D26" s="55" t="s">
        <v>18</v>
      </c>
      <c r="E26" s="68"/>
      <c r="F26" s="65"/>
      <c r="G26" s="29" t="s">
        <v>75</v>
      </c>
      <c r="H26" s="24" t="s">
        <v>34</v>
      </c>
      <c r="I26" s="47">
        <v>0</v>
      </c>
      <c r="J26" s="38">
        <v>0</v>
      </c>
      <c r="K26" s="38">
        <v>0</v>
      </c>
      <c r="L26" s="62"/>
    </row>
    <row r="27" spans="1:13" ht="49.5" customHeight="1">
      <c r="A27" s="65"/>
      <c r="B27" s="65"/>
      <c r="C27" s="64" t="s">
        <v>17</v>
      </c>
      <c r="D27" s="32" t="s">
        <v>7</v>
      </c>
      <c r="E27" s="67" t="s">
        <v>132</v>
      </c>
      <c r="F27" s="65"/>
      <c r="G27" s="31" t="s">
        <v>65</v>
      </c>
      <c r="H27" s="24">
        <f>SUM(H28)</f>
        <v>49055.100000000006</v>
      </c>
      <c r="I27" s="42">
        <f>I28</f>
        <v>6100</v>
      </c>
      <c r="J27" s="42">
        <f t="shared" ref="J27:K27" si="8">J28</f>
        <v>5464.4</v>
      </c>
      <c r="K27" s="42">
        <f t="shared" si="8"/>
        <v>5464.4</v>
      </c>
      <c r="L27" s="62"/>
    </row>
    <row r="28" spans="1:13" ht="57.75" customHeight="1">
      <c r="A28" s="65"/>
      <c r="B28" s="65"/>
      <c r="C28" s="66"/>
      <c r="D28" s="55" t="s">
        <v>19</v>
      </c>
      <c r="E28" s="68"/>
      <c r="F28" s="65"/>
      <c r="G28" s="29" t="s">
        <v>66</v>
      </c>
      <c r="H28" s="24">
        <f>32342.7+16712.4</f>
        <v>49055.100000000006</v>
      </c>
      <c r="I28" s="43">
        <v>6100</v>
      </c>
      <c r="J28" s="43">
        <v>5464.4</v>
      </c>
      <c r="K28" s="43">
        <v>5464.4</v>
      </c>
      <c r="L28" s="62"/>
    </row>
    <row r="29" spans="1:13" ht="51.75" customHeight="1">
      <c r="A29" s="65"/>
      <c r="B29" s="65"/>
      <c r="C29" s="64" t="s">
        <v>5</v>
      </c>
      <c r="D29" s="16" t="s">
        <v>7</v>
      </c>
      <c r="E29" s="67" t="s">
        <v>133</v>
      </c>
      <c r="F29" s="65"/>
      <c r="G29" s="31" t="s">
        <v>67</v>
      </c>
      <c r="H29" s="24">
        <f>SUM(H30)</f>
        <v>4200</v>
      </c>
      <c r="I29" s="42">
        <f>I30</f>
        <v>30200</v>
      </c>
      <c r="J29" s="42">
        <f t="shared" ref="J29:K29" si="9">J30</f>
        <v>11243.31</v>
      </c>
      <c r="K29" s="42">
        <f t="shared" si="9"/>
        <v>11243.29</v>
      </c>
      <c r="L29" s="62"/>
    </row>
    <row r="30" spans="1:13" ht="48.75" customHeight="1">
      <c r="A30" s="65"/>
      <c r="B30" s="65"/>
      <c r="C30" s="66"/>
      <c r="D30" s="55" t="s">
        <v>20</v>
      </c>
      <c r="E30" s="68"/>
      <c r="F30" s="65"/>
      <c r="G30" s="29" t="s">
        <v>68</v>
      </c>
      <c r="H30" s="24">
        <v>4200</v>
      </c>
      <c r="I30" s="43">
        <v>30200</v>
      </c>
      <c r="J30" s="43">
        <v>11243.31</v>
      </c>
      <c r="K30" s="43">
        <v>11243.29</v>
      </c>
      <c r="L30" s="62"/>
    </row>
    <row r="31" spans="1:13" ht="71.25" customHeight="1">
      <c r="A31" s="65"/>
      <c r="B31" s="65"/>
      <c r="C31" s="64" t="s">
        <v>18</v>
      </c>
      <c r="D31" s="32" t="s">
        <v>7</v>
      </c>
      <c r="E31" s="67" t="s">
        <v>134</v>
      </c>
      <c r="F31" s="65"/>
      <c r="G31" s="31" t="s">
        <v>69</v>
      </c>
      <c r="H31" s="34"/>
      <c r="I31" s="42">
        <f>I32</f>
        <v>23580</v>
      </c>
      <c r="J31" s="42">
        <f t="shared" ref="J31:K31" si="10">J32</f>
        <v>32920.050000000003</v>
      </c>
      <c r="K31" s="42">
        <f t="shared" si="10"/>
        <v>32919.81</v>
      </c>
      <c r="L31" s="62"/>
    </row>
    <row r="32" spans="1:13" ht="71.25" customHeight="1">
      <c r="A32" s="65"/>
      <c r="B32" s="65"/>
      <c r="C32" s="66"/>
      <c r="D32" s="55" t="s">
        <v>21</v>
      </c>
      <c r="E32" s="68"/>
      <c r="F32" s="65"/>
      <c r="G32" s="29" t="s">
        <v>70</v>
      </c>
      <c r="H32" s="34"/>
      <c r="I32" s="43">
        <v>23580</v>
      </c>
      <c r="J32" s="43">
        <v>32920.050000000003</v>
      </c>
      <c r="K32" s="43">
        <v>32919.81</v>
      </c>
      <c r="L32" s="62"/>
    </row>
    <row r="33" spans="1:13" ht="51.75" customHeight="1">
      <c r="A33" s="65"/>
      <c r="B33" s="65"/>
      <c r="C33" s="64" t="s">
        <v>19</v>
      </c>
      <c r="D33" s="32" t="s">
        <v>7</v>
      </c>
      <c r="E33" s="67" t="s">
        <v>135</v>
      </c>
      <c r="F33" s="65"/>
      <c r="G33" s="31" t="s">
        <v>71</v>
      </c>
      <c r="H33" s="34"/>
      <c r="I33" s="42">
        <f>I34</f>
        <v>13000</v>
      </c>
      <c r="J33" s="42">
        <f t="shared" ref="J33:K33" si="11">J34</f>
        <v>13000</v>
      </c>
      <c r="K33" s="42">
        <f t="shared" si="11"/>
        <v>12998.35</v>
      </c>
      <c r="L33" s="62"/>
    </row>
    <row r="34" spans="1:13" ht="54" customHeight="1">
      <c r="A34" s="65"/>
      <c r="B34" s="65"/>
      <c r="C34" s="66"/>
      <c r="D34" s="55" t="s">
        <v>22</v>
      </c>
      <c r="E34" s="68"/>
      <c r="F34" s="65"/>
      <c r="G34" s="29" t="s">
        <v>102</v>
      </c>
      <c r="H34" s="34"/>
      <c r="I34" s="43">
        <v>13000</v>
      </c>
      <c r="J34" s="43">
        <v>13000</v>
      </c>
      <c r="K34" s="43">
        <v>12998.35</v>
      </c>
      <c r="L34" s="62"/>
    </row>
    <row r="35" spans="1:13" ht="63.75" customHeight="1">
      <c r="A35" s="65"/>
      <c r="B35" s="65"/>
      <c r="C35" s="64" t="s">
        <v>20</v>
      </c>
      <c r="D35" s="32" t="s">
        <v>7</v>
      </c>
      <c r="E35" s="6" t="s">
        <v>154</v>
      </c>
      <c r="F35" s="65"/>
      <c r="G35" s="31" t="s">
        <v>72</v>
      </c>
      <c r="H35" s="34"/>
      <c r="I35" s="42">
        <f>I36+I37</f>
        <v>102000</v>
      </c>
      <c r="J35" s="42">
        <f t="shared" ref="J35:K35" si="12">J36+J37</f>
        <v>105153.23</v>
      </c>
      <c r="K35" s="42">
        <f t="shared" si="12"/>
        <v>104903.29</v>
      </c>
      <c r="L35" s="62"/>
    </row>
    <row r="36" spans="1:13" ht="52.5" customHeight="1">
      <c r="A36" s="65"/>
      <c r="B36" s="65"/>
      <c r="C36" s="66"/>
      <c r="D36" s="55" t="s">
        <v>23</v>
      </c>
      <c r="E36" s="6" t="s">
        <v>136</v>
      </c>
      <c r="F36" s="65"/>
      <c r="G36" s="29" t="s">
        <v>103</v>
      </c>
      <c r="H36" s="34"/>
      <c r="I36" s="43">
        <v>102000</v>
      </c>
      <c r="J36" s="43">
        <v>103100</v>
      </c>
      <c r="K36" s="43">
        <v>102850.06</v>
      </c>
      <c r="L36" s="62"/>
    </row>
    <row r="37" spans="1:13" ht="36.75" customHeight="1">
      <c r="A37" s="65"/>
      <c r="B37" s="65"/>
      <c r="C37" s="49"/>
      <c r="D37" s="55" t="s">
        <v>24</v>
      </c>
      <c r="E37" s="57" t="s">
        <v>137</v>
      </c>
      <c r="F37" s="65"/>
      <c r="G37" s="50" t="s">
        <v>114</v>
      </c>
      <c r="H37" s="51"/>
      <c r="I37" s="58">
        <v>0</v>
      </c>
      <c r="J37" s="43">
        <v>2053.23</v>
      </c>
      <c r="K37" s="43">
        <v>2053.23</v>
      </c>
      <c r="L37" s="62"/>
    </row>
    <row r="38" spans="1:13" ht="55.5" customHeight="1">
      <c r="A38" s="65"/>
      <c r="B38" s="65"/>
      <c r="C38" s="64" t="s">
        <v>21</v>
      </c>
      <c r="D38" s="32" t="s">
        <v>7</v>
      </c>
      <c r="E38" s="67" t="s">
        <v>138</v>
      </c>
      <c r="F38" s="65"/>
      <c r="G38" s="31" t="s">
        <v>73</v>
      </c>
      <c r="H38" s="34"/>
      <c r="I38" s="42">
        <f>I39</f>
        <v>16712.400000000001</v>
      </c>
      <c r="J38" s="42">
        <f t="shared" ref="J38:K38" si="13">J39</f>
        <v>21015.93</v>
      </c>
      <c r="K38" s="42">
        <f t="shared" si="13"/>
        <v>18450.97</v>
      </c>
      <c r="L38" s="62"/>
    </row>
    <row r="39" spans="1:13" ht="54" customHeight="1">
      <c r="A39" s="65"/>
      <c r="B39" s="65"/>
      <c r="C39" s="66"/>
      <c r="D39" s="55" t="s">
        <v>25</v>
      </c>
      <c r="E39" s="68"/>
      <c r="F39" s="65"/>
      <c r="G39" s="29" t="s">
        <v>104</v>
      </c>
      <c r="H39" s="34"/>
      <c r="I39" s="43">
        <v>16712.400000000001</v>
      </c>
      <c r="J39" s="43">
        <v>21015.93</v>
      </c>
      <c r="K39" s="43">
        <v>18450.97</v>
      </c>
      <c r="L39" s="62"/>
    </row>
    <row r="40" spans="1:13" ht="39.75" customHeight="1">
      <c r="A40" s="65"/>
      <c r="B40" s="65"/>
      <c r="C40" s="64" t="s">
        <v>22</v>
      </c>
      <c r="D40" s="32" t="s">
        <v>7</v>
      </c>
      <c r="E40" s="67" t="s">
        <v>139</v>
      </c>
      <c r="F40" s="65"/>
      <c r="G40" s="31" t="s">
        <v>74</v>
      </c>
      <c r="H40" s="22">
        <f>SUM(H41)</f>
        <v>161946.9</v>
      </c>
      <c r="I40" s="42">
        <f>I41</f>
        <v>172350.9</v>
      </c>
      <c r="J40" s="42">
        <f t="shared" ref="J40:K40" si="14">J41</f>
        <v>169776.17</v>
      </c>
      <c r="K40" s="42">
        <f t="shared" si="14"/>
        <v>169481.47</v>
      </c>
      <c r="L40" s="62"/>
    </row>
    <row r="41" spans="1:13" ht="44.25" customHeight="1">
      <c r="A41" s="65"/>
      <c r="B41" s="66"/>
      <c r="C41" s="66"/>
      <c r="D41" s="55" t="s">
        <v>26</v>
      </c>
      <c r="E41" s="68"/>
      <c r="F41" s="65"/>
      <c r="G41" s="29" t="s">
        <v>105</v>
      </c>
      <c r="H41" s="24">
        <v>161946.9</v>
      </c>
      <c r="I41" s="43">
        <v>172350.9</v>
      </c>
      <c r="J41" s="43">
        <v>169776.17</v>
      </c>
      <c r="K41" s="43">
        <v>169481.47</v>
      </c>
      <c r="L41" s="63"/>
    </row>
    <row r="42" spans="1:13" ht="39.75" customHeight="1">
      <c r="A42" s="65"/>
      <c r="B42" s="64" t="s">
        <v>16</v>
      </c>
      <c r="C42" s="16" t="s">
        <v>7</v>
      </c>
      <c r="D42" s="16" t="s">
        <v>7</v>
      </c>
      <c r="E42" s="6"/>
      <c r="F42" s="65"/>
      <c r="G42" s="19" t="s">
        <v>76</v>
      </c>
      <c r="H42" s="21" t="s">
        <v>34</v>
      </c>
      <c r="I42" s="41">
        <f>I43</f>
        <v>83281.900000000009</v>
      </c>
      <c r="J42" s="41">
        <f t="shared" ref="J42:K42" si="15">J43</f>
        <v>95468.36</v>
      </c>
      <c r="K42" s="41">
        <f t="shared" si="15"/>
        <v>95465.19</v>
      </c>
      <c r="L42" s="12"/>
      <c r="M42" s="53"/>
    </row>
    <row r="43" spans="1:13" ht="136.5" customHeight="1">
      <c r="A43" s="65"/>
      <c r="B43" s="65"/>
      <c r="C43" s="64" t="s">
        <v>23</v>
      </c>
      <c r="D43" s="16" t="s">
        <v>7</v>
      </c>
      <c r="E43" s="6" t="s">
        <v>155</v>
      </c>
      <c r="F43" s="65"/>
      <c r="G43" s="31" t="s">
        <v>77</v>
      </c>
      <c r="H43" s="23" t="s">
        <v>34</v>
      </c>
      <c r="I43" s="46">
        <f>I44+I45</f>
        <v>83281.900000000009</v>
      </c>
      <c r="J43" s="46">
        <f t="shared" ref="J43:K43" si="16">J44+J45</f>
        <v>95468.36</v>
      </c>
      <c r="K43" s="46">
        <f t="shared" si="16"/>
        <v>95465.19</v>
      </c>
      <c r="L43" s="61" t="s">
        <v>54</v>
      </c>
    </row>
    <row r="44" spans="1:13" ht="63" customHeight="1">
      <c r="A44" s="65"/>
      <c r="B44" s="65"/>
      <c r="C44" s="65"/>
      <c r="D44" s="55" t="s">
        <v>27</v>
      </c>
      <c r="E44" s="6" t="s">
        <v>140</v>
      </c>
      <c r="F44" s="65"/>
      <c r="G44" s="29" t="s">
        <v>78</v>
      </c>
      <c r="H44" s="23"/>
      <c r="I44" s="44">
        <v>8870.6</v>
      </c>
      <c r="J44" s="44">
        <v>8808.94</v>
      </c>
      <c r="K44" s="44">
        <v>8808.36</v>
      </c>
      <c r="L44" s="62"/>
    </row>
    <row r="45" spans="1:13" ht="94.5" customHeight="1">
      <c r="A45" s="65"/>
      <c r="B45" s="66"/>
      <c r="C45" s="66"/>
      <c r="D45" s="55" t="s">
        <v>28</v>
      </c>
      <c r="E45" s="6" t="s">
        <v>141</v>
      </c>
      <c r="F45" s="65"/>
      <c r="G45" s="29" t="s">
        <v>79</v>
      </c>
      <c r="H45" s="23" t="s">
        <v>34</v>
      </c>
      <c r="I45" s="44">
        <v>74411.3</v>
      </c>
      <c r="J45" s="44">
        <v>86659.42</v>
      </c>
      <c r="K45" s="44">
        <v>86656.83</v>
      </c>
      <c r="L45" s="63"/>
    </row>
    <row r="46" spans="1:13" s="1" customFormat="1" ht="41.25" customHeight="1">
      <c r="A46" s="65"/>
      <c r="B46" s="64" t="s">
        <v>40</v>
      </c>
      <c r="C46" s="16" t="s">
        <v>7</v>
      </c>
      <c r="D46" s="16" t="s">
        <v>7</v>
      </c>
      <c r="E46" s="6"/>
      <c r="F46" s="65"/>
      <c r="G46" s="19" t="s">
        <v>80</v>
      </c>
      <c r="H46" s="26">
        <f>SUM(H47)</f>
        <v>82012.100000000006</v>
      </c>
      <c r="I46" s="40">
        <v>0</v>
      </c>
      <c r="J46" s="40">
        <v>0</v>
      </c>
      <c r="K46" s="40">
        <v>0</v>
      </c>
      <c r="L46" s="12"/>
    </row>
    <row r="47" spans="1:13" ht="40.5" customHeight="1">
      <c r="A47" s="65"/>
      <c r="B47" s="65"/>
      <c r="C47" s="64" t="s">
        <v>24</v>
      </c>
      <c r="D47" s="16" t="s">
        <v>7</v>
      </c>
      <c r="E47" s="6"/>
      <c r="F47" s="65"/>
      <c r="G47" s="31" t="s">
        <v>81</v>
      </c>
      <c r="H47" s="23">
        <f>SUM(H48)</f>
        <v>82012.100000000006</v>
      </c>
      <c r="I47" s="39">
        <v>0</v>
      </c>
      <c r="J47" s="39">
        <v>0</v>
      </c>
      <c r="K47" s="39">
        <v>0</v>
      </c>
      <c r="L47" s="61" t="s">
        <v>54</v>
      </c>
    </row>
    <row r="48" spans="1:13" ht="43.5" customHeight="1">
      <c r="A48" s="65"/>
      <c r="B48" s="66"/>
      <c r="C48" s="66"/>
      <c r="D48" s="55" t="s">
        <v>29</v>
      </c>
      <c r="E48" s="6"/>
      <c r="F48" s="65"/>
      <c r="G48" s="29" t="s">
        <v>82</v>
      </c>
      <c r="H48" s="23">
        <v>82012.100000000006</v>
      </c>
      <c r="I48" s="39">
        <v>0</v>
      </c>
      <c r="J48" s="39">
        <v>0</v>
      </c>
      <c r="K48" s="39">
        <v>0</v>
      </c>
      <c r="L48" s="63"/>
    </row>
    <row r="49" spans="1:13" s="1" customFormat="1" ht="31.5">
      <c r="A49" s="65"/>
      <c r="B49" s="64" t="s">
        <v>42</v>
      </c>
      <c r="C49" s="16" t="s">
        <v>7</v>
      </c>
      <c r="D49" s="16" t="s">
        <v>7</v>
      </c>
      <c r="E49" s="6"/>
      <c r="F49" s="65"/>
      <c r="G49" s="19" t="s">
        <v>83</v>
      </c>
      <c r="H49" s="25" t="s">
        <v>34</v>
      </c>
      <c r="I49" s="40">
        <v>0</v>
      </c>
      <c r="J49" s="45">
        <f>J50</f>
        <v>1194.23</v>
      </c>
      <c r="K49" s="45">
        <f>K50</f>
        <v>1194.22</v>
      </c>
      <c r="L49" s="12"/>
    </row>
    <row r="50" spans="1:13" s="3" customFormat="1" ht="51.75" customHeight="1">
      <c r="A50" s="65"/>
      <c r="B50" s="65"/>
      <c r="C50" s="64" t="s">
        <v>25</v>
      </c>
      <c r="D50" s="16" t="s">
        <v>7</v>
      </c>
      <c r="E50" s="67" t="s">
        <v>142</v>
      </c>
      <c r="F50" s="65"/>
      <c r="G50" s="31" t="s">
        <v>84</v>
      </c>
      <c r="H50" s="23" t="s">
        <v>34</v>
      </c>
      <c r="I50" s="39">
        <v>0</v>
      </c>
      <c r="J50" s="44">
        <f>J51</f>
        <v>1194.23</v>
      </c>
      <c r="K50" s="44">
        <f>K51</f>
        <v>1194.22</v>
      </c>
      <c r="L50" s="61" t="s">
        <v>54</v>
      </c>
    </row>
    <row r="51" spans="1:13" ht="54.75" customHeight="1">
      <c r="A51" s="65"/>
      <c r="B51" s="66"/>
      <c r="C51" s="66"/>
      <c r="D51" s="55" t="s">
        <v>30</v>
      </c>
      <c r="E51" s="68"/>
      <c r="F51" s="65"/>
      <c r="G51" s="29" t="s">
        <v>85</v>
      </c>
      <c r="H51" s="22" t="s">
        <v>34</v>
      </c>
      <c r="I51" s="58">
        <v>0</v>
      </c>
      <c r="J51" s="43">
        <v>1194.23</v>
      </c>
      <c r="K51" s="43">
        <v>1194.22</v>
      </c>
      <c r="L51" s="63"/>
    </row>
    <row r="52" spans="1:13" ht="44.25" customHeight="1">
      <c r="A52" s="65"/>
      <c r="B52" s="64" t="s">
        <v>52</v>
      </c>
      <c r="C52" s="16" t="s">
        <v>7</v>
      </c>
      <c r="D52" s="16" t="s">
        <v>7</v>
      </c>
      <c r="E52" s="6"/>
      <c r="F52" s="65"/>
      <c r="G52" s="19" t="s">
        <v>86</v>
      </c>
      <c r="H52" s="25" t="s">
        <v>34</v>
      </c>
      <c r="I52" s="45">
        <f>I53+I55+I57</f>
        <v>16809</v>
      </c>
      <c r="J52" s="45">
        <f t="shared" ref="J52:K52" si="17">J53+J55+J57</f>
        <v>17478</v>
      </c>
      <c r="K52" s="45">
        <f t="shared" si="17"/>
        <v>16210.05</v>
      </c>
      <c r="L52" s="12"/>
      <c r="M52" s="53"/>
    </row>
    <row r="53" spans="1:13" ht="84.75" customHeight="1">
      <c r="A53" s="65"/>
      <c r="B53" s="65"/>
      <c r="C53" s="64" t="s">
        <v>26</v>
      </c>
      <c r="D53" s="16" t="s">
        <v>7</v>
      </c>
      <c r="E53" s="64" t="s">
        <v>143</v>
      </c>
      <c r="F53" s="65"/>
      <c r="G53" s="31" t="s">
        <v>106</v>
      </c>
      <c r="H53" s="22" t="s">
        <v>34</v>
      </c>
      <c r="I53" s="42">
        <f>I54</f>
        <v>13500</v>
      </c>
      <c r="J53" s="42">
        <f t="shared" ref="J53:K53" si="18">J54</f>
        <v>14182</v>
      </c>
      <c r="K53" s="42">
        <f t="shared" si="18"/>
        <v>12914.05</v>
      </c>
      <c r="L53" s="61" t="s">
        <v>54</v>
      </c>
    </row>
    <row r="54" spans="1:13" ht="60" customHeight="1">
      <c r="A54" s="65"/>
      <c r="B54" s="65"/>
      <c r="C54" s="66"/>
      <c r="D54" s="55" t="s">
        <v>31</v>
      </c>
      <c r="E54" s="66"/>
      <c r="F54" s="65"/>
      <c r="G54" s="29" t="s">
        <v>87</v>
      </c>
      <c r="H54" s="23" t="s">
        <v>34</v>
      </c>
      <c r="I54" s="44">
        <v>13500</v>
      </c>
      <c r="J54" s="44">
        <v>14182</v>
      </c>
      <c r="K54" s="44">
        <v>12914.05</v>
      </c>
      <c r="L54" s="62"/>
    </row>
    <row r="55" spans="1:13" ht="54.75" customHeight="1">
      <c r="A55" s="65"/>
      <c r="B55" s="65"/>
      <c r="C55" s="64" t="s">
        <v>27</v>
      </c>
      <c r="D55" s="16" t="s">
        <v>7</v>
      </c>
      <c r="E55" s="67" t="s">
        <v>144</v>
      </c>
      <c r="F55" s="65"/>
      <c r="G55" s="31" t="s">
        <v>88</v>
      </c>
      <c r="H55" s="23">
        <f>SUM(H56)</f>
        <v>17032.68</v>
      </c>
      <c r="I55" s="46">
        <f>I56</f>
        <v>1809</v>
      </c>
      <c r="J55" s="46">
        <f t="shared" ref="J55:K55" si="19">J56</f>
        <v>1806</v>
      </c>
      <c r="K55" s="46">
        <f t="shared" si="19"/>
        <v>1806</v>
      </c>
      <c r="L55" s="62"/>
    </row>
    <row r="56" spans="1:13" ht="71.25" customHeight="1">
      <c r="A56" s="65"/>
      <c r="B56" s="65"/>
      <c r="C56" s="66"/>
      <c r="D56" s="55" t="s">
        <v>32</v>
      </c>
      <c r="E56" s="68"/>
      <c r="F56" s="65"/>
      <c r="G56" s="29" t="s">
        <v>89</v>
      </c>
      <c r="H56" s="23">
        <v>17032.68</v>
      </c>
      <c r="I56" s="44">
        <v>1809</v>
      </c>
      <c r="J56" s="44">
        <v>1806</v>
      </c>
      <c r="K56" s="44">
        <v>1806</v>
      </c>
      <c r="L56" s="62"/>
    </row>
    <row r="57" spans="1:13" ht="54" customHeight="1">
      <c r="A57" s="65"/>
      <c r="B57" s="65"/>
      <c r="C57" s="64" t="s">
        <v>28</v>
      </c>
      <c r="D57" s="16" t="s">
        <v>7</v>
      </c>
      <c r="E57" s="67" t="s">
        <v>145</v>
      </c>
      <c r="F57" s="65"/>
      <c r="G57" s="31" t="s">
        <v>90</v>
      </c>
      <c r="H57" s="23">
        <f>SUM(H58)</f>
        <v>2093.4499999999998</v>
      </c>
      <c r="I57" s="46">
        <f>I58</f>
        <v>1500</v>
      </c>
      <c r="J57" s="46">
        <f t="shared" ref="J57:K57" si="20">J58</f>
        <v>1490</v>
      </c>
      <c r="K57" s="46">
        <f t="shared" si="20"/>
        <v>1490</v>
      </c>
      <c r="L57" s="62"/>
    </row>
    <row r="58" spans="1:13" s="1" customFormat="1" ht="60" customHeight="1">
      <c r="A58" s="65"/>
      <c r="B58" s="66"/>
      <c r="C58" s="66"/>
      <c r="D58" s="55" t="s">
        <v>35</v>
      </c>
      <c r="E58" s="68"/>
      <c r="F58" s="65"/>
      <c r="G58" s="29" t="s">
        <v>91</v>
      </c>
      <c r="H58" s="23">
        <v>2093.4499999999998</v>
      </c>
      <c r="I58" s="44">
        <v>1500</v>
      </c>
      <c r="J58" s="44">
        <v>1490</v>
      </c>
      <c r="K58" s="44">
        <v>1490</v>
      </c>
      <c r="L58" s="63"/>
    </row>
    <row r="59" spans="1:13" ht="48.75" customHeight="1">
      <c r="A59" s="65"/>
      <c r="B59" s="64" t="s">
        <v>53</v>
      </c>
      <c r="C59" s="16" t="s">
        <v>7</v>
      </c>
      <c r="D59" s="16" t="s">
        <v>7</v>
      </c>
      <c r="E59" s="6"/>
      <c r="F59" s="65"/>
      <c r="G59" s="19" t="s">
        <v>92</v>
      </c>
      <c r="H59" s="21">
        <f>H60+H62</f>
        <v>361695.30000000005</v>
      </c>
      <c r="I59" s="41">
        <f>I60+I66+I68+I70</f>
        <v>5292354.13</v>
      </c>
      <c r="J59" s="41">
        <f t="shared" ref="J59:K59" si="21">J60+J66+J68+J70</f>
        <v>5292818.0599999996</v>
      </c>
      <c r="K59" s="41">
        <f t="shared" si="21"/>
        <v>5292595.78</v>
      </c>
      <c r="L59" s="15"/>
    </row>
    <row r="60" spans="1:13" s="1" customFormat="1" ht="90.75" customHeight="1">
      <c r="A60" s="65"/>
      <c r="B60" s="65"/>
      <c r="C60" s="64" t="s">
        <v>29</v>
      </c>
      <c r="D60" s="16" t="s">
        <v>7</v>
      </c>
      <c r="E60" s="6" t="s">
        <v>156</v>
      </c>
      <c r="F60" s="65"/>
      <c r="G60" s="31" t="s">
        <v>94</v>
      </c>
      <c r="H60" s="23">
        <f>SUM(H61)</f>
        <v>315230.40000000002</v>
      </c>
      <c r="I60" s="46">
        <f>I61+I62+I63+I64+I65</f>
        <v>3762108.3</v>
      </c>
      <c r="J60" s="46">
        <f t="shared" ref="J60:K60" si="22">J61+J62+J63+J64+J65</f>
        <v>3763172.23</v>
      </c>
      <c r="K60" s="46">
        <f t="shared" si="22"/>
        <v>3762950.08</v>
      </c>
      <c r="L60" s="61" t="s">
        <v>54</v>
      </c>
      <c r="M60" s="52"/>
    </row>
    <row r="61" spans="1:13" s="1" customFormat="1" ht="52.5" customHeight="1">
      <c r="A61" s="65"/>
      <c r="B61" s="65"/>
      <c r="C61" s="65"/>
      <c r="D61" s="55" t="s">
        <v>36</v>
      </c>
      <c r="E61" s="6" t="s">
        <v>146</v>
      </c>
      <c r="F61" s="65"/>
      <c r="G61" s="29" t="s">
        <v>109</v>
      </c>
      <c r="H61" s="23">
        <v>315230.40000000002</v>
      </c>
      <c r="I61" s="44">
        <v>42014</v>
      </c>
      <c r="J61" s="44">
        <v>42679</v>
      </c>
      <c r="K61" s="44">
        <v>42456.85</v>
      </c>
      <c r="L61" s="62"/>
    </row>
    <row r="62" spans="1:13" s="1" customFormat="1" ht="51.75" customHeight="1">
      <c r="A62" s="65"/>
      <c r="B62" s="65"/>
      <c r="C62" s="65"/>
      <c r="D62" s="55" t="s">
        <v>120</v>
      </c>
      <c r="E62" s="6" t="s">
        <v>147</v>
      </c>
      <c r="F62" s="65"/>
      <c r="G62" s="29" t="s">
        <v>110</v>
      </c>
      <c r="H62" s="23">
        <f>SUM(H63)</f>
        <v>46464.9</v>
      </c>
      <c r="I62" s="44">
        <v>3686734.3</v>
      </c>
      <c r="J62" s="44">
        <v>3686734.3</v>
      </c>
      <c r="K62" s="44">
        <v>3686734.3</v>
      </c>
      <c r="L62" s="62"/>
    </row>
    <row r="63" spans="1:13" s="1" customFormat="1" ht="66" customHeight="1">
      <c r="A63" s="65"/>
      <c r="B63" s="65"/>
      <c r="C63" s="65"/>
      <c r="D63" s="55" t="s">
        <v>37</v>
      </c>
      <c r="E63" s="6"/>
      <c r="F63" s="65"/>
      <c r="G63" s="29" t="s">
        <v>93</v>
      </c>
      <c r="H63" s="23">
        <v>46464.9</v>
      </c>
      <c r="I63" s="39">
        <v>0</v>
      </c>
      <c r="J63" s="39">
        <v>0</v>
      </c>
      <c r="K63" s="39">
        <v>0</v>
      </c>
      <c r="L63" s="62"/>
    </row>
    <row r="64" spans="1:13" s="1" customFormat="1" ht="56.25" customHeight="1">
      <c r="A64" s="65"/>
      <c r="B64" s="65"/>
      <c r="C64" s="65"/>
      <c r="D64" s="55" t="s">
        <v>38</v>
      </c>
      <c r="E64" s="6" t="s">
        <v>148</v>
      </c>
      <c r="F64" s="65"/>
      <c r="G64" s="50" t="s">
        <v>115</v>
      </c>
      <c r="H64" s="23"/>
      <c r="I64" s="44">
        <v>23360</v>
      </c>
      <c r="J64" s="44">
        <v>23758.93</v>
      </c>
      <c r="K64" s="44">
        <v>23758.93</v>
      </c>
      <c r="L64" s="62"/>
    </row>
    <row r="65" spans="1:12" s="1" customFormat="1" ht="116.25" customHeight="1">
      <c r="A65" s="65"/>
      <c r="B65" s="65"/>
      <c r="C65" s="66"/>
      <c r="D65" s="55" t="s">
        <v>39</v>
      </c>
      <c r="E65" s="6" t="s">
        <v>149</v>
      </c>
      <c r="F65" s="65"/>
      <c r="G65" s="35" t="s">
        <v>111</v>
      </c>
      <c r="H65" s="23" t="s">
        <v>34</v>
      </c>
      <c r="I65" s="44">
        <v>10000</v>
      </c>
      <c r="J65" s="44">
        <v>10000</v>
      </c>
      <c r="K65" s="44">
        <v>10000</v>
      </c>
      <c r="L65" s="62"/>
    </row>
    <row r="66" spans="1:12" s="1" customFormat="1" ht="99.75" customHeight="1">
      <c r="A66" s="65"/>
      <c r="B66" s="65"/>
      <c r="C66" s="33" t="s">
        <v>30</v>
      </c>
      <c r="D66" s="32" t="s">
        <v>7</v>
      </c>
      <c r="E66" s="67" t="s">
        <v>150</v>
      </c>
      <c r="F66" s="65"/>
      <c r="G66" s="36" t="s">
        <v>107</v>
      </c>
      <c r="H66" s="23"/>
      <c r="I66" s="46">
        <f>I67</f>
        <v>7481.03</v>
      </c>
      <c r="J66" s="46">
        <f t="shared" ref="J66:K66" si="23">J67</f>
        <v>6881.03</v>
      </c>
      <c r="K66" s="46">
        <f t="shared" si="23"/>
        <v>6880.9</v>
      </c>
      <c r="L66" s="62"/>
    </row>
    <row r="67" spans="1:12" s="1" customFormat="1" ht="54.75" customHeight="1">
      <c r="A67" s="65"/>
      <c r="B67" s="65"/>
      <c r="C67" s="33"/>
      <c r="D67" s="55" t="s">
        <v>41</v>
      </c>
      <c r="E67" s="68"/>
      <c r="F67" s="65"/>
      <c r="G67" s="35" t="s">
        <v>95</v>
      </c>
      <c r="H67" s="23"/>
      <c r="I67" s="44">
        <v>7481.03</v>
      </c>
      <c r="J67" s="44">
        <v>6881.03</v>
      </c>
      <c r="K67" s="44">
        <v>6880.9</v>
      </c>
      <c r="L67" s="62"/>
    </row>
    <row r="68" spans="1:12" s="1" customFormat="1" ht="116.25" customHeight="1">
      <c r="A68" s="65"/>
      <c r="B68" s="65"/>
      <c r="C68" s="89" t="s">
        <v>31</v>
      </c>
      <c r="D68" s="32" t="s">
        <v>7</v>
      </c>
      <c r="E68" s="67" t="s">
        <v>151</v>
      </c>
      <c r="F68" s="65"/>
      <c r="G68" s="36" t="s">
        <v>96</v>
      </c>
      <c r="H68" s="23"/>
      <c r="I68" s="46">
        <f>I69</f>
        <v>1522764.8</v>
      </c>
      <c r="J68" s="46">
        <f t="shared" ref="J68:K68" si="24">J69</f>
        <v>1522764.8</v>
      </c>
      <c r="K68" s="46">
        <f t="shared" si="24"/>
        <v>1522764.8</v>
      </c>
      <c r="L68" s="62"/>
    </row>
    <row r="69" spans="1:12" s="1" customFormat="1" ht="116.25" customHeight="1">
      <c r="A69" s="65"/>
      <c r="B69" s="65"/>
      <c r="C69" s="89"/>
      <c r="D69" s="55" t="s">
        <v>121</v>
      </c>
      <c r="E69" s="68"/>
      <c r="F69" s="65"/>
      <c r="G69" s="35" t="s">
        <v>97</v>
      </c>
      <c r="H69" s="23"/>
      <c r="I69" s="44">
        <v>1522764.8</v>
      </c>
      <c r="J69" s="44">
        <v>1522764.8</v>
      </c>
      <c r="K69" s="44">
        <v>1522764.8</v>
      </c>
      <c r="L69" s="62"/>
    </row>
    <row r="70" spans="1:12" ht="58.5" customHeight="1">
      <c r="A70" s="65"/>
      <c r="B70" s="65"/>
      <c r="C70" s="64" t="s">
        <v>32</v>
      </c>
      <c r="D70" s="16" t="s">
        <v>7</v>
      </c>
      <c r="E70" s="67"/>
      <c r="F70" s="65"/>
      <c r="G70" s="31" t="s">
        <v>98</v>
      </c>
      <c r="H70" s="23">
        <f>SUM(H71)</f>
        <v>4851542.9000000004</v>
      </c>
      <c r="I70" s="48">
        <v>0</v>
      </c>
      <c r="J70" s="48">
        <v>0</v>
      </c>
      <c r="K70" s="48">
        <v>0</v>
      </c>
      <c r="L70" s="62"/>
    </row>
    <row r="71" spans="1:12" ht="57" customHeight="1">
      <c r="A71" s="65"/>
      <c r="B71" s="66"/>
      <c r="C71" s="66"/>
      <c r="D71" s="56" t="s">
        <v>122</v>
      </c>
      <c r="E71" s="68"/>
      <c r="F71" s="65"/>
      <c r="G71" s="30" t="s">
        <v>99</v>
      </c>
      <c r="H71" s="23">
        <v>4851542.9000000004</v>
      </c>
      <c r="I71" s="39">
        <v>0</v>
      </c>
      <c r="J71" s="39">
        <v>0</v>
      </c>
      <c r="K71" s="39">
        <v>0</v>
      </c>
      <c r="L71" s="63"/>
    </row>
    <row r="72" spans="1:12" ht="41.25" customHeight="1">
      <c r="A72" s="65"/>
      <c r="B72" s="18"/>
      <c r="C72" s="18" t="s">
        <v>7</v>
      </c>
      <c r="D72" s="18" t="s">
        <v>7</v>
      </c>
      <c r="E72" s="11"/>
      <c r="F72" s="65"/>
      <c r="G72" s="20" t="s">
        <v>43</v>
      </c>
      <c r="H72" s="25" t="s">
        <v>34</v>
      </c>
      <c r="I72" s="40">
        <v>0</v>
      </c>
      <c r="J72" s="40">
        <v>0</v>
      </c>
      <c r="K72" s="40">
        <v>0</v>
      </c>
      <c r="L72" s="13"/>
    </row>
    <row r="73" spans="1:12">
      <c r="A73" s="66"/>
      <c r="B73" s="17" t="s">
        <v>13</v>
      </c>
      <c r="C73" s="17" t="s">
        <v>7</v>
      </c>
      <c r="D73" s="17" t="s">
        <v>7</v>
      </c>
      <c r="E73" s="6"/>
      <c r="F73" s="65"/>
      <c r="G73" s="86"/>
      <c r="H73" s="80" t="s">
        <v>34</v>
      </c>
      <c r="I73" s="83">
        <v>0</v>
      </c>
      <c r="J73" s="83">
        <v>0</v>
      </c>
      <c r="K73" s="83">
        <v>0</v>
      </c>
      <c r="L73" s="77" t="s">
        <v>54</v>
      </c>
    </row>
    <row r="74" spans="1:12">
      <c r="A74" s="17" t="s">
        <v>8</v>
      </c>
      <c r="B74" s="17" t="s">
        <v>13</v>
      </c>
      <c r="C74" s="17" t="s">
        <v>7</v>
      </c>
      <c r="D74" s="17" t="s">
        <v>7</v>
      </c>
      <c r="E74" s="6"/>
      <c r="F74" s="65"/>
      <c r="G74" s="87"/>
      <c r="H74" s="81"/>
      <c r="I74" s="84"/>
      <c r="J74" s="84"/>
      <c r="K74" s="84"/>
      <c r="L74" s="78"/>
    </row>
    <row r="75" spans="1:12">
      <c r="A75" s="17" t="s">
        <v>8</v>
      </c>
      <c r="B75" s="17" t="s">
        <v>13</v>
      </c>
      <c r="C75" s="17" t="s">
        <v>7</v>
      </c>
      <c r="D75" s="17" t="s">
        <v>7</v>
      </c>
      <c r="E75" s="6"/>
      <c r="F75" s="65"/>
      <c r="G75" s="87"/>
      <c r="H75" s="81"/>
      <c r="I75" s="84"/>
      <c r="J75" s="84"/>
      <c r="K75" s="84"/>
      <c r="L75" s="78"/>
    </row>
    <row r="76" spans="1:12">
      <c r="A76" s="17" t="s">
        <v>8</v>
      </c>
      <c r="B76" s="17" t="s">
        <v>13</v>
      </c>
      <c r="C76" s="17" t="s">
        <v>7</v>
      </c>
      <c r="D76" s="17" t="s">
        <v>7</v>
      </c>
      <c r="E76" s="6"/>
      <c r="F76" s="65"/>
      <c r="G76" s="87"/>
      <c r="H76" s="81"/>
      <c r="I76" s="84"/>
      <c r="J76" s="84"/>
      <c r="K76" s="84"/>
      <c r="L76" s="78"/>
    </row>
    <row r="77" spans="1:12">
      <c r="A77" s="17" t="s">
        <v>8</v>
      </c>
      <c r="B77" s="17" t="s">
        <v>13</v>
      </c>
      <c r="C77" s="17" t="s">
        <v>7</v>
      </c>
      <c r="D77" s="17" t="s">
        <v>7</v>
      </c>
      <c r="E77" s="6"/>
      <c r="F77" s="66"/>
      <c r="G77" s="88"/>
      <c r="H77" s="82"/>
      <c r="I77" s="85"/>
      <c r="J77" s="85"/>
      <c r="K77" s="85"/>
      <c r="L77" s="79"/>
    </row>
    <row r="78" spans="1:12">
      <c r="G78" s="1"/>
      <c r="H78" s="1"/>
      <c r="I78" s="1"/>
      <c r="J78" s="9"/>
      <c r="K78" s="9"/>
    </row>
    <row r="79" spans="1:12">
      <c r="G79" s="1"/>
      <c r="H79" s="1"/>
      <c r="I79" s="1"/>
      <c r="J79" s="9"/>
      <c r="K79" s="9"/>
    </row>
    <row r="80" spans="1:12">
      <c r="G80" s="1"/>
      <c r="H80" s="1"/>
      <c r="I80" s="1"/>
      <c r="J80" s="9"/>
      <c r="K80" s="9"/>
    </row>
    <row r="81" spans="7:11">
      <c r="G81" s="1"/>
      <c r="H81" s="1"/>
      <c r="I81" s="1"/>
      <c r="J81" s="9"/>
      <c r="K81" s="9"/>
    </row>
    <row r="82" spans="7:11">
      <c r="G82" s="1"/>
      <c r="H82" s="1"/>
      <c r="I82" s="1"/>
      <c r="J82" s="9"/>
      <c r="K82" s="9"/>
    </row>
    <row r="83" spans="7:11">
      <c r="G83" s="1"/>
      <c r="H83" s="1"/>
      <c r="I83" s="1"/>
      <c r="J83" s="9"/>
      <c r="K83" s="9"/>
    </row>
    <row r="84" spans="7:11">
      <c r="G84" s="1"/>
      <c r="H84" s="1"/>
      <c r="I84" s="1"/>
      <c r="J84" s="9"/>
      <c r="K84" s="9"/>
    </row>
    <row r="85" spans="7:11">
      <c r="G85" s="1"/>
      <c r="H85" s="1"/>
      <c r="I85" s="1"/>
      <c r="J85" s="9"/>
      <c r="K85" s="9"/>
    </row>
    <row r="86" spans="7:11">
      <c r="G86" s="1"/>
      <c r="H86" s="1"/>
      <c r="I86" s="1"/>
      <c r="J86" s="9"/>
      <c r="K86" s="9"/>
    </row>
    <row r="87" spans="7:11">
      <c r="G87" s="1"/>
      <c r="H87" s="1"/>
      <c r="I87" s="1"/>
      <c r="J87" s="9"/>
      <c r="K87" s="9"/>
    </row>
    <row r="88" spans="7:11">
      <c r="G88" s="1"/>
      <c r="H88" s="1"/>
      <c r="I88" s="1"/>
      <c r="J88" s="9"/>
      <c r="K88" s="9"/>
    </row>
    <row r="89" spans="7:11">
      <c r="G89" s="1"/>
      <c r="H89" s="1"/>
      <c r="I89" s="1"/>
      <c r="J89" s="9"/>
      <c r="K89" s="9"/>
    </row>
    <row r="90" spans="7:11">
      <c r="G90" s="1"/>
      <c r="H90" s="1"/>
      <c r="I90" s="1"/>
      <c r="J90" s="9"/>
      <c r="K90" s="9"/>
    </row>
    <row r="91" spans="7:11">
      <c r="G91" s="1"/>
      <c r="H91" s="1"/>
      <c r="I91" s="1"/>
      <c r="J91" s="9"/>
      <c r="K91" s="9"/>
    </row>
    <row r="92" spans="7:11">
      <c r="G92" s="1"/>
      <c r="H92" s="1"/>
      <c r="I92" s="1"/>
      <c r="J92" s="9"/>
      <c r="K92" s="9"/>
    </row>
    <row r="93" spans="7:11">
      <c r="G93" s="1"/>
      <c r="H93" s="1"/>
      <c r="I93" s="1"/>
      <c r="J93" s="9"/>
      <c r="K93" s="9"/>
    </row>
    <row r="94" spans="7:11">
      <c r="G94" s="1"/>
      <c r="H94" s="1"/>
      <c r="I94" s="1"/>
      <c r="J94" s="9"/>
      <c r="K94" s="9"/>
    </row>
    <row r="95" spans="7:11">
      <c r="G95" s="1"/>
      <c r="H95" s="1"/>
      <c r="I95" s="1"/>
      <c r="J95" s="9"/>
      <c r="K95" s="9"/>
    </row>
    <row r="96" spans="7:11">
      <c r="G96" s="1"/>
      <c r="H96" s="1"/>
      <c r="I96" s="1"/>
      <c r="J96" s="9"/>
      <c r="K96" s="9"/>
    </row>
    <row r="97" spans="7:11">
      <c r="G97" s="1"/>
      <c r="H97" s="1"/>
      <c r="I97" s="1"/>
      <c r="J97" s="9"/>
      <c r="K97" s="9"/>
    </row>
    <row r="98" spans="7:11">
      <c r="G98" s="1"/>
      <c r="H98" s="1"/>
      <c r="I98" s="1"/>
      <c r="J98" s="9"/>
      <c r="K98" s="9"/>
    </row>
    <row r="99" spans="7:11">
      <c r="G99" s="1"/>
      <c r="H99" s="1"/>
      <c r="I99" s="1"/>
      <c r="J99" s="9"/>
      <c r="K99" s="9"/>
    </row>
    <row r="100" spans="7:11">
      <c r="G100" s="1"/>
      <c r="H100" s="1"/>
      <c r="I100" s="1"/>
      <c r="J100" s="9"/>
      <c r="K100" s="9"/>
    </row>
    <row r="101" spans="7:11">
      <c r="G101" s="1"/>
      <c r="H101" s="1"/>
      <c r="I101" s="1"/>
      <c r="J101" s="9"/>
      <c r="K101" s="9"/>
    </row>
    <row r="102" spans="7:11">
      <c r="G102" s="1"/>
      <c r="H102" s="1"/>
      <c r="I102" s="1"/>
      <c r="J102" s="9"/>
      <c r="K102" s="9"/>
    </row>
    <row r="103" spans="7:11">
      <c r="G103" s="1"/>
      <c r="H103" s="1"/>
      <c r="I103" s="1"/>
      <c r="J103" s="9"/>
      <c r="K103" s="9"/>
    </row>
    <row r="104" spans="7:11">
      <c r="G104" s="1"/>
      <c r="H104" s="1"/>
      <c r="I104" s="1"/>
      <c r="J104" s="9"/>
      <c r="K104" s="9"/>
    </row>
    <row r="105" spans="7:11">
      <c r="G105" s="1"/>
      <c r="H105" s="1"/>
      <c r="I105" s="1"/>
      <c r="J105" s="9"/>
      <c r="K105" s="9"/>
    </row>
    <row r="106" spans="7:11">
      <c r="G106" s="1"/>
      <c r="H106" s="1"/>
      <c r="I106" s="1"/>
      <c r="J106" s="9"/>
      <c r="K106" s="9"/>
    </row>
    <row r="107" spans="7:11">
      <c r="G107" s="1"/>
      <c r="H107" s="1"/>
      <c r="I107" s="1"/>
      <c r="J107" s="9"/>
      <c r="K107" s="9"/>
    </row>
    <row r="108" spans="7:11">
      <c r="G108" s="1"/>
      <c r="H108" s="1"/>
      <c r="I108" s="1"/>
      <c r="J108" s="9"/>
      <c r="K108" s="9"/>
    </row>
    <row r="109" spans="7:11">
      <c r="G109" s="1"/>
      <c r="H109" s="1"/>
      <c r="I109" s="1"/>
      <c r="J109" s="9"/>
      <c r="K109" s="9"/>
    </row>
    <row r="110" spans="7:11">
      <c r="G110" s="1"/>
      <c r="H110" s="1"/>
      <c r="I110" s="1"/>
      <c r="J110" s="9"/>
      <c r="K110" s="9"/>
    </row>
    <row r="111" spans="7:11">
      <c r="G111" s="1"/>
      <c r="H111" s="1"/>
      <c r="I111" s="1"/>
      <c r="J111" s="9"/>
      <c r="K111" s="9"/>
    </row>
    <row r="112" spans="7:11">
      <c r="G112" s="1"/>
      <c r="H112" s="1"/>
      <c r="I112" s="1"/>
      <c r="J112" s="9"/>
      <c r="K112" s="9"/>
    </row>
    <row r="113" spans="7:11">
      <c r="G113" s="1"/>
      <c r="H113" s="1"/>
      <c r="I113" s="1"/>
      <c r="J113" s="9"/>
      <c r="K113" s="9"/>
    </row>
    <row r="114" spans="7:11">
      <c r="G114" s="1"/>
      <c r="H114" s="1"/>
      <c r="I114" s="1"/>
      <c r="J114" s="9"/>
      <c r="K114" s="9"/>
    </row>
    <row r="115" spans="7:11">
      <c r="G115" s="1"/>
      <c r="H115" s="1"/>
      <c r="I115" s="1"/>
      <c r="J115" s="9"/>
      <c r="K115" s="9"/>
    </row>
    <row r="116" spans="7:11">
      <c r="G116" s="1"/>
      <c r="H116" s="1"/>
      <c r="I116" s="1"/>
      <c r="J116" s="9"/>
      <c r="K116" s="9"/>
    </row>
    <row r="117" spans="7:11">
      <c r="G117" s="1"/>
      <c r="H117" s="1"/>
      <c r="I117" s="1"/>
      <c r="J117" s="9"/>
      <c r="K117" s="9"/>
    </row>
    <row r="118" spans="7:11">
      <c r="G118" s="1"/>
      <c r="H118" s="1"/>
      <c r="I118" s="1"/>
      <c r="J118" s="9"/>
      <c r="K118" s="9"/>
    </row>
    <row r="119" spans="7:11">
      <c r="G119" s="1"/>
      <c r="H119" s="1"/>
      <c r="I119" s="1"/>
      <c r="J119" s="9"/>
      <c r="K119" s="9"/>
    </row>
    <row r="120" spans="7:11">
      <c r="G120" s="1"/>
      <c r="H120" s="1"/>
      <c r="I120" s="1"/>
      <c r="J120" s="9"/>
      <c r="K120" s="9"/>
    </row>
    <row r="121" spans="7:11">
      <c r="G121" s="1"/>
      <c r="H121" s="1"/>
      <c r="I121" s="1"/>
      <c r="J121" s="9"/>
      <c r="K121" s="9"/>
    </row>
    <row r="122" spans="7:11">
      <c r="G122" s="1"/>
      <c r="H122" s="1"/>
      <c r="I122" s="1"/>
      <c r="J122" s="9"/>
      <c r="K122" s="9"/>
    </row>
    <row r="123" spans="7:11">
      <c r="G123" s="1"/>
      <c r="H123" s="1"/>
      <c r="I123" s="1"/>
      <c r="J123" s="9"/>
      <c r="K123" s="9"/>
    </row>
    <row r="124" spans="7:11">
      <c r="G124" s="1"/>
      <c r="H124" s="1"/>
      <c r="I124" s="1"/>
      <c r="J124" s="9"/>
      <c r="K124" s="9"/>
    </row>
    <row r="125" spans="7:11">
      <c r="G125" s="1"/>
      <c r="H125" s="1"/>
      <c r="I125" s="1"/>
      <c r="J125" s="9"/>
      <c r="K125" s="9"/>
    </row>
    <row r="126" spans="7:11">
      <c r="G126" s="1"/>
      <c r="H126" s="1"/>
      <c r="I126" s="1"/>
      <c r="J126" s="9"/>
      <c r="K126" s="9"/>
    </row>
    <row r="127" spans="7:11">
      <c r="G127" s="1"/>
      <c r="H127" s="1"/>
      <c r="I127" s="1"/>
      <c r="J127" s="9"/>
      <c r="K127" s="9"/>
    </row>
    <row r="128" spans="7:11">
      <c r="G128" s="1"/>
      <c r="H128" s="1"/>
      <c r="I128" s="1"/>
      <c r="J128" s="9"/>
      <c r="K128" s="9"/>
    </row>
    <row r="129" spans="7:11">
      <c r="G129" s="1"/>
      <c r="H129" s="1"/>
      <c r="I129" s="1"/>
      <c r="J129" s="9"/>
      <c r="K129" s="9"/>
    </row>
    <row r="130" spans="7:11">
      <c r="G130" s="1"/>
      <c r="H130" s="1"/>
      <c r="I130" s="1"/>
      <c r="J130" s="9"/>
      <c r="K130" s="9"/>
    </row>
    <row r="131" spans="7:11">
      <c r="G131" s="1"/>
      <c r="H131" s="1"/>
      <c r="I131" s="1"/>
      <c r="J131" s="9"/>
      <c r="K131" s="9"/>
    </row>
    <row r="132" spans="7:11">
      <c r="G132" s="1"/>
      <c r="H132" s="1"/>
      <c r="I132" s="1"/>
      <c r="J132" s="9"/>
      <c r="K132" s="9"/>
    </row>
    <row r="133" spans="7:11">
      <c r="G133" s="1"/>
      <c r="H133" s="1"/>
      <c r="I133" s="1"/>
      <c r="J133" s="9"/>
      <c r="K133" s="9"/>
    </row>
    <row r="134" spans="7:11">
      <c r="G134" s="1"/>
      <c r="H134" s="1"/>
      <c r="I134" s="1"/>
      <c r="J134" s="9"/>
      <c r="K134" s="9"/>
    </row>
    <row r="135" spans="7:11">
      <c r="G135" s="1"/>
      <c r="H135" s="1"/>
      <c r="I135" s="1"/>
      <c r="J135" s="9"/>
      <c r="K135" s="9"/>
    </row>
    <row r="136" spans="7:11">
      <c r="G136" s="1"/>
      <c r="H136" s="1"/>
      <c r="I136" s="1"/>
      <c r="J136" s="9"/>
      <c r="K136" s="9"/>
    </row>
    <row r="137" spans="7:11">
      <c r="G137" s="1"/>
      <c r="H137" s="1"/>
      <c r="I137" s="1"/>
      <c r="J137" s="9"/>
      <c r="K137" s="9"/>
    </row>
    <row r="138" spans="7:11">
      <c r="G138" s="1"/>
      <c r="H138" s="1"/>
      <c r="I138" s="1"/>
      <c r="J138" s="9"/>
      <c r="K138" s="9"/>
    </row>
    <row r="139" spans="7:11">
      <c r="G139" s="1"/>
      <c r="H139" s="1"/>
      <c r="I139" s="1"/>
      <c r="J139" s="9"/>
      <c r="K139" s="9"/>
    </row>
    <row r="140" spans="7:11">
      <c r="G140" s="1"/>
      <c r="H140" s="1"/>
      <c r="I140" s="1"/>
      <c r="J140" s="9"/>
      <c r="K140" s="9"/>
    </row>
    <row r="141" spans="7:11">
      <c r="G141" s="1"/>
      <c r="H141" s="1"/>
      <c r="I141" s="1"/>
      <c r="J141" s="9"/>
      <c r="K141" s="9"/>
    </row>
    <row r="142" spans="7:11">
      <c r="G142" s="1"/>
      <c r="H142" s="1"/>
      <c r="I142" s="1"/>
      <c r="J142" s="9"/>
      <c r="K142" s="9"/>
    </row>
    <row r="143" spans="7:11">
      <c r="G143" s="1"/>
      <c r="H143" s="1"/>
      <c r="I143" s="1"/>
      <c r="J143" s="9"/>
      <c r="K143" s="9"/>
    </row>
    <row r="144" spans="7:11">
      <c r="G144" s="1"/>
      <c r="H144" s="1"/>
      <c r="I144" s="1"/>
      <c r="J144" s="9"/>
      <c r="K144" s="9"/>
    </row>
    <row r="145" spans="7:11">
      <c r="G145" s="1"/>
      <c r="H145" s="1"/>
      <c r="I145" s="1"/>
      <c r="J145" s="9"/>
      <c r="K145" s="9"/>
    </row>
    <row r="146" spans="7:11">
      <c r="G146" s="1"/>
      <c r="H146" s="1"/>
      <c r="I146" s="1"/>
      <c r="J146" s="9"/>
      <c r="K146" s="9"/>
    </row>
    <row r="147" spans="7:11">
      <c r="G147" s="1"/>
      <c r="H147" s="1"/>
      <c r="I147" s="1"/>
      <c r="J147" s="9"/>
      <c r="K147" s="9"/>
    </row>
    <row r="148" spans="7:11">
      <c r="G148" s="1"/>
      <c r="H148" s="1"/>
      <c r="I148" s="1"/>
      <c r="J148" s="9"/>
      <c r="K148" s="9"/>
    </row>
    <row r="149" spans="7:11">
      <c r="G149" s="1"/>
      <c r="H149" s="1"/>
      <c r="I149" s="1"/>
      <c r="J149" s="9"/>
      <c r="K149" s="9"/>
    </row>
    <row r="150" spans="7:11">
      <c r="G150" s="1"/>
      <c r="H150" s="1"/>
      <c r="I150" s="1"/>
      <c r="J150" s="9"/>
      <c r="K150" s="9"/>
    </row>
    <row r="151" spans="7:11">
      <c r="G151" s="1"/>
      <c r="H151" s="1"/>
      <c r="I151" s="1"/>
      <c r="J151" s="9"/>
      <c r="K151" s="9"/>
    </row>
    <row r="152" spans="7:11">
      <c r="G152" s="1"/>
      <c r="H152" s="1"/>
      <c r="I152" s="1"/>
      <c r="J152" s="9"/>
      <c r="K152" s="9"/>
    </row>
    <row r="153" spans="7:11">
      <c r="G153" s="1"/>
      <c r="H153" s="1"/>
      <c r="I153" s="1"/>
      <c r="J153" s="9"/>
      <c r="K153" s="9"/>
    </row>
    <row r="154" spans="7:11">
      <c r="G154" s="1"/>
      <c r="H154" s="1"/>
      <c r="I154" s="1"/>
      <c r="J154" s="9"/>
      <c r="K154" s="9"/>
    </row>
    <row r="155" spans="7:11">
      <c r="G155" s="1"/>
      <c r="H155" s="1"/>
      <c r="I155" s="1"/>
      <c r="J155" s="9"/>
      <c r="K155" s="9"/>
    </row>
    <row r="156" spans="7:11">
      <c r="G156" s="1"/>
      <c r="H156" s="1"/>
      <c r="I156" s="1"/>
      <c r="J156" s="9"/>
      <c r="K156" s="9"/>
    </row>
    <row r="157" spans="7:11">
      <c r="G157" s="1"/>
      <c r="H157" s="1"/>
      <c r="I157" s="1"/>
      <c r="J157" s="9"/>
      <c r="K157" s="9"/>
    </row>
    <row r="158" spans="7:11">
      <c r="G158" s="1"/>
      <c r="H158" s="1"/>
      <c r="I158" s="1"/>
      <c r="J158" s="9"/>
      <c r="K158" s="9"/>
    </row>
    <row r="159" spans="7:11">
      <c r="G159" s="1"/>
      <c r="H159" s="1"/>
      <c r="I159" s="1"/>
      <c r="J159" s="9"/>
      <c r="K159" s="9"/>
    </row>
    <row r="160" spans="7:11">
      <c r="G160" s="1"/>
      <c r="H160" s="1"/>
      <c r="I160" s="1"/>
      <c r="J160" s="9"/>
      <c r="K160" s="9"/>
    </row>
    <row r="161" spans="7:11">
      <c r="G161" s="1"/>
      <c r="H161" s="1"/>
      <c r="I161" s="1"/>
      <c r="J161" s="9"/>
      <c r="K161" s="9"/>
    </row>
    <row r="162" spans="7:11">
      <c r="G162" s="1"/>
      <c r="H162" s="1"/>
      <c r="I162" s="1"/>
      <c r="J162" s="9"/>
      <c r="K162" s="9"/>
    </row>
    <row r="163" spans="7:11">
      <c r="G163" s="1"/>
      <c r="H163" s="1"/>
      <c r="I163" s="1"/>
      <c r="J163" s="9"/>
      <c r="K163" s="9"/>
    </row>
    <row r="164" spans="7:11">
      <c r="G164" s="1"/>
      <c r="H164" s="1"/>
      <c r="I164" s="1"/>
      <c r="J164" s="9"/>
      <c r="K164" s="9"/>
    </row>
    <row r="165" spans="7:11">
      <c r="G165" s="1"/>
      <c r="H165" s="1"/>
      <c r="I165" s="1"/>
      <c r="J165" s="9"/>
      <c r="K165" s="9"/>
    </row>
    <row r="166" spans="7:11">
      <c r="G166" s="1"/>
      <c r="H166" s="1"/>
      <c r="I166" s="1"/>
      <c r="J166" s="9"/>
      <c r="K166" s="9"/>
    </row>
    <row r="167" spans="7:11">
      <c r="G167" s="1"/>
      <c r="H167" s="1"/>
      <c r="I167" s="1"/>
      <c r="J167" s="9"/>
      <c r="K167" s="9"/>
    </row>
    <row r="168" spans="7:11">
      <c r="G168" s="1"/>
      <c r="H168" s="1"/>
      <c r="I168" s="1"/>
      <c r="J168" s="9"/>
      <c r="K168" s="9"/>
    </row>
    <row r="169" spans="7:11">
      <c r="G169" s="1"/>
      <c r="H169" s="1"/>
      <c r="I169" s="1"/>
      <c r="J169" s="9"/>
      <c r="K169" s="9"/>
    </row>
    <row r="170" spans="7:11">
      <c r="G170" s="1"/>
      <c r="H170" s="1"/>
      <c r="I170" s="1"/>
      <c r="J170" s="9"/>
      <c r="K170" s="9"/>
    </row>
    <row r="171" spans="7:11">
      <c r="G171" s="1"/>
      <c r="H171" s="1"/>
      <c r="I171" s="1"/>
      <c r="J171" s="9"/>
      <c r="K171" s="9"/>
    </row>
    <row r="172" spans="7:11">
      <c r="G172" s="1"/>
      <c r="H172" s="1"/>
      <c r="I172" s="1"/>
      <c r="J172" s="9"/>
      <c r="K172" s="9"/>
    </row>
    <row r="173" spans="7:11">
      <c r="G173" s="1"/>
      <c r="H173" s="1"/>
      <c r="I173" s="1"/>
      <c r="J173" s="9"/>
      <c r="K173" s="9"/>
    </row>
    <row r="174" spans="7:11">
      <c r="G174" s="1"/>
      <c r="H174" s="1"/>
      <c r="I174" s="1"/>
      <c r="J174" s="9"/>
      <c r="K174" s="9"/>
    </row>
    <row r="175" spans="7:11">
      <c r="G175" s="1"/>
      <c r="H175" s="1"/>
      <c r="I175" s="1"/>
      <c r="J175" s="9"/>
      <c r="K175" s="9"/>
    </row>
    <row r="176" spans="7:11">
      <c r="G176" s="1"/>
      <c r="H176" s="1"/>
      <c r="I176" s="1"/>
      <c r="J176" s="9"/>
      <c r="K176" s="9"/>
    </row>
    <row r="177" spans="7:11">
      <c r="G177" s="1"/>
      <c r="H177" s="1"/>
      <c r="I177" s="1"/>
      <c r="J177" s="9"/>
      <c r="K177" s="9"/>
    </row>
    <row r="178" spans="7:11">
      <c r="G178" s="1"/>
      <c r="H178" s="1"/>
      <c r="I178" s="1"/>
      <c r="J178" s="9"/>
      <c r="K178" s="9"/>
    </row>
    <row r="179" spans="7:11">
      <c r="G179" s="1"/>
      <c r="H179" s="1"/>
      <c r="I179" s="1"/>
      <c r="J179" s="9"/>
      <c r="K179" s="9"/>
    </row>
    <row r="180" spans="7:11">
      <c r="G180" s="1"/>
      <c r="H180" s="1"/>
      <c r="I180" s="1"/>
      <c r="J180" s="9"/>
      <c r="K180" s="9"/>
    </row>
    <row r="181" spans="7:11">
      <c r="G181" s="1"/>
      <c r="H181" s="1"/>
      <c r="I181" s="1"/>
      <c r="J181" s="9"/>
      <c r="K181" s="9"/>
    </row>
    <row r="182" spans="7:11">
      <c r="G182" s="1"/>
      <c r="H182" s="1"/>
      <c r="I182" s="1"/>
      <c r="J182" s="9"/>
      <c r="K182" s="9"/>
    </row>
    <row r="183" spans="7:11">
      <c r="G183" s="1"/>
      <c r="H183" s="1"/>
      <c r="I183" s="1"/>
      <c r="J183" s="9"/>
      <c r="K183" s="9"/>
    </row>
    <row r="184" spans="7:11">
      <c r="G184" s="1"/>
      <c r="H184" s="1"/>
      <c r="I184" s="1"/>
      <c r="J184" s="9"/>
      <c r="K184" s="9"/>
    </row>
    <row r="185" spans="7:11">
      <c r="G185" s="1"/>
      <c r="H185" s="1"/>
      <c r="I185" s="1"/>
      <c r="J185" s="9"/>
      <c r="K185" s="9"/>
    </row>
    <row r="186" spans="7:11">
      <c r="G186" s="1"/>
      <c r="H186" s="1"/>
      <c r="I186" s="1"/>
      <c r="J186" s="9"/>
      <c r="K186" s="9"/>
    </row>
    <row r="187" spans="7:11">
      <c r="G187" s="1"/>
      <c r="H187" s="1"/>
      <c r="I187" s="1"/>
      <c r="J187" s="9"/>
      <c r="K187" s="9"/>
    </row>
    <row r="188" spans="7:11">
      <c r="G188" s="1"/>
      <c r="H188" s="1"/>
      <c r="I188" s="1"/>
      <c r="J188" s="9"/>
      <c r="K188" s="9"/>
    </row>
    <row r="189" spans="7:11">
      <c r="G189" s="1"/>
      <c r="H189" s="1"/>
      <c r="I189" s="1"/>
      <c r="J189" s="9"/>
      <c r="K189" s="9"/>
    </row>
    <row r="190" spans="7:11">
      <c r="G190" s="1"/>
      <c r="H190" s="1"/>
      <c r="I190" s="1"/>
      <c r="J190" s="9"/>
      <c r="K190" s="9"/>
    </row>
    <row r="191" spans="7:11">
      <c r="G191" s="1"/>
      <c r="H191" s="1"/>
      <c r="I191" s="1"/>
      <c r="J191" s="9"/>
      <c r="K191" s="9"/>
    </row>
    <row r="192" spans="7:11">
      <c r="G192" s="1"/>
      <c r="H192" s="1"/>
      <c r="I192" s="1"/>
      <c r="J192" s="9"/>
      <c r="K192" s="9"/>
    </row>
    <row r="193" spans="7:11">
      <c r="G193" s="1"/>
      <c r="H193" s="1"/>
      <c r="I193" s="1"/>
      <c r="J193" s="9"/>
      <c r="K193" s="9"/>
    </row>
    <row r="194" spans="7:11">
      <c r="G194" s="1"/>
      <c r="H194" s="1"/>
      <c r="I194" s="1"/>
      <c r="J194" s="9"/>
      <c r="K194" s="9"/>
    </row>
    <row r="195" spans="7:11">
      <c r="G195" s="1"/>
      <c r="H195" s="1"/>
      <c r="I195" s="1"/>
      <c r="J195" s="9"/>
      <c r="K195" s="9"/>
    </row>
    <row r="196" spans="7:11">
      <c r="G196" s="1"/>
      <c r="H196" s="1"/>
      <c r="I196" s="1"/>
      <c r="J196" s="9"/>
      <c r="K196" s="9"/>
    </row>
    <row r="197" spans="7:11">
      <c r="G197" s="1"/>
      <c r="H197" s="1"/>
      <c r="I197" s="1"/>
      <c r="J197" s="9"/>
      <c r="K197" s="9"/>
    </row>
    <row r="198" spans="7:11">
      <c r="G198" s="1"/>
      <c r="H198" s="1"/>
      <c r="I198" s="1"/>
      <c r="J198" s="9"/>
      <c r="K198" s="9"/>
    </row>
    <row r="199" spans="7:11">
      <c r="G199" s="1"/>
      <c r="H199" s="1"/>
      <c r="I199" s="1"/>
      <c r="J199" s="9"/>
      <c r="K199" s="9"/>
    </row>
    <row r="200" spans="7:11">
      <c r="G200" s="1"/>
      <c r="H200" s="1"/>
      <c r="I200" s="1"/>
      <c r="J200" s="9"/>
      <c r="K200" s="9"/>
    </row>
    <row r="201" spans="7:11">
      <c r="G201" s="1"/>
      <c r="H201" s="1"/>
      <c r="I201" s="1"/>
      <c r="J201" s="9"/>
      <c r="K201" s="9"/>
    </row>
    <row r="202" spans="7:11">
      <c r="G202" s="1"/>
      <c r="H202" s="1"/>
      <c r="I202" s="1"/>
      <c r="J202" s="9"/>
      <c r="K202" s="9"/>
    </row>
    <row r="203" spans="7:11">
      <c r="G203" s="1"/>
      <c r="H203" s="1"/>
      <c r="I203" s="1"/>
      <c r="J203" s="9"/>
      <c r="K203" s="9"/>
    </row>
    <row r="204" spans="7:11">
      <c r="G204" s="1"/>
      <c r="H204" s="1"/>
      <c r="I204" s="1"/>
      <c r="J204" s="9"/>
      <c r="K204" s="9"/>
    </row>
    <row r="205" spans="7:11">
      <c r="G205" s="1"/>
      <c r="H205" s="1"/>
      <c r="I205" s="1"/>
      <c r="J205" s="9"/>
      <c r="K205" s="9"/>
    </row>
    <row r="206" spans="7:11">
      <c r="G206" s="1"/>
      <c r="H206" s="1"/>
      <c r="I206" s="1"/>
      <c r="J206" s="9"/>
      <c r="K206" s="9"/>
    </row>
    <row r="207" spans="7:11">
      <c r="G207" s="1"/>
      <c r="H207" s="1"/>
      <c r="I207" s="1"/>
      <c r="J207" s="9"/>
      <c r="K207" s="9"/>
    </row>
    <row r="208" spans="7:11">
      <c r="G208" s="1"/>
      <c r="H208" s="1"/>
      <c r="I208" s="1"/>
      <c r="J208" s="9"/>
      <c r="K208" s="9"/>
    </row>
    <row r="209" spans="7:11">
      <c r="G209" s="1"/>
      <c r="H209" s="1"/>
      <c r="I209" s="1"/>
      <c r="J209" s="9"/>
      <c r="K209" s="9"/>
    </row>
    <row r="210" spans="7:11">
      <c r="G210" s="1"/>
      <c r="H210" s="1"/>
      <c r="I210" s="1"/>
      <c r="J210" s="9"/>
      <c r="K210" s="9"/>
    </row>
    <row r="211" spans="7:11">
      <c r="G211" s="1"/>
      <c r="H211" s="1"/>
      <c r="I211" s="1"/>
      <c r="J211" s="9"/>
      <c r="K211" s="9"/>
    </row>
    <row r="212" spans="7:11">
      <c r="G212" s="1"/>
      <c r="H212" s="1"/>
      <c r="I212" s="1"/>
      <c r="J212" s="9"/>
      <c r="K212" s="9"/>
    </row>
    <row r="213" spans="7:11">
      <c r="G213" s="1"/>
      <c r="H213" s="1"/>
      <c r="I213" s="1"/>
      <c r="J213" s="9"/>
      <c r="K213" s="9"/>
    </row>
    <row r="214" spans="7:11">
      <c r="G214" s="1"/>
      <c r="H214" s="1"/>
      <c r="I214" s="1"/>
      <c r="J214" s="9"/>
      <c r="K214" s="9"/>
    </row>
    <row r="215" spans="7:11">
      <c r="G215" s="1"/>
      <c r="H215" s="1"/>
      <c r="I215" s="1"/>
      <c r="J215" s="9"/>
      <c r="K215" s="9"/>
    </row>
    <row r="216" spans="7:11">
      <c r="G216" s="1"/>
      <c r="H216" s="1"/>
      <c r="I216" s="1"/>
      <c r="J216" s="9"/>
      <c r="K216" s="9"/>
    </row>
    <row r="217" spans="7:11">
      <c r="G217" s="1"/>
      <c r="H217" s="1"/>
      <c r="I217" s="1"/>
      <c r="J217" s="9"/>
      <c r="K217" s="9"/>
    </row>
    <row r="218" spans="7:11">
      <c r="G218" s="1"/>
      <c r="H218" s="1"/>
      <c r="I218" s="1"/>
      <c r="J218" s="9"/>
      <c r="K218" s="9"/>
    </row>
    <row r="219" spans="7:11">
      <c r="G219" s="1"/>
      <c r="H219" s="1"/>
      <c r="I219" s="1"/>
      <c r="J219" s="9"/>
      <c r="K219" s="9"/>
    </row>
    <row r="220" spans="7:11">
      <c r="G220" s="1"/>
      <c r="H220" s="1"/>
      <c r="I220" s="1"/>
      <c r="J220" s="9"/>
      <c r="K220" s="9"/>
    </row>
    <row r="221" spans="7:11">
      <c r="G221" s="1"/>
      <c r="H221" s="1"/>
      <c r="I221" s="1"/>
      <c r="J221" s="9"/>
      <c r="K221" s="9"/>
    </row>
    <row r="222" spans="7:11">
      <c r="G222" s="1"/>
      <c r="H222" s="1"/>
      <c r="I222" s="1"/>
      <c r="J222" s="9"/>
      <c r="K222" s="9"/>
    </row>
    <row r="223" spans="7:11">
      <c r="G223" s="1"/>
      <c r="H223" s="1"/>
      <c r="I223" s="1"/>
      <c r="J223" s="9"/>
      <c r="K223" s="9"/>
    </row>
    <row r="224" spans="7:11">
      <c r="G224" s="1"/>
      <c r="H224" s="1"/>
      <c r="I224" s="1"/>
      <c r="J224" s="9"/>
      <c r="K224" s="9"/>
    </row>
    <row r="225" spans="7:11">
      <c r="G225" s="1"/>
      <c r="H225" s="1"/>
      <c r="I225" s="1"/>
      <c r="J225" s="9"/>
      <c r="K225" s="9"/>
    </row>
    <row r="226" spans="7:11">
      <c r="G226" s="1"/>
      <c r="H226" s="1"/>
      <c r="I226" s="1"/>
      <c r="J226" s="9"/>
      <c r="K226" s="9"/>
    </row>
    <row r="227" spans="7:11">
      <c r="G227" s="1"/>
      <c r="H227" s="1"/>
      <c r="I227" s="1"/>
      <c r="J227" s="9"/>
      <c r="K227" s="9"/>
    </row>
    <row r="228" spans="7:11">
      <c r="G228" s="1"/>
      <c r="H228" s="1"/>
      <c r="I228" s="1"/>
      <c r="J228" s="9"/>
      <c r="K228" s="9"/>
    </row>
    <row r="229" spans="7:11">
      <c r="G229" s="1"/>
      <c r="H229" s="1"/>
      <c r="I229" s="1"/>
      <c r="J229" s="9"/>
      <c r="K229" s="9"/>
    </row>
    <row r="230" spans="7:11">
      <c r="G230" s="1"/>
      <c r="H230" s="1"/>
      <c r="I230" s="1"/>
      <c r="J230" s="9"/>
      <c r="K230" s="9"/>
    </row>
    <row r="231" spans="7:11">
      <c r="G231" s="1"/>
      <c r="H231" s="1"/>
      <c r="I231" s="1"/>
      <c r="J231" s="9"/>
      <c r="K231" s="9"/>
    </row>
    <row r="232" spans="7:11">
      <c r="G232" s="1"/>
      <c r="H232" s="1"/>
      <c r="I232" s="1"/>
      <c r="J232" s="9"/>
      <c r="K232" s="9"/>
    </row>
    <row r="233" spans="7:11">
      <c r="G233" s="1"/>
      <c r="H233" s="1"/>
      <c r="I233" s="1"/>
      <c r="J233" s="9"/>
      <c r="K233" s="9"/>
    </row>
    <row r="234" spans="7:11">
      <c r="G234" s="1"/>
      <c r="H234" s="1"/>
      <c r="I234" s="1"/>
      <c r="J234" s="9"/>
      <c r="K234" s="9"/>
    </row>
    <row r="235" spans="7:11">
      <c r="G235" s="1"/>
      <c r="H235" s="1"/>
      <c r="I235" s="1"/>
      <c r="J235" s="9"/>
      <c r="K235" s="9"/>
    </row>
    <row r="236" spans="7:11">
      <c r="G236" s="1"/>
      <c r="H236" s="1"/>
      <c r="I236" s="1"/>
      <c r="J236" s="9"/>
      <c r="K236" s="9"/>
    </row>
    <row r="237" spans="7:11">
      <c r="G237" s="1"/>
      <c r="H237" s="1"/>
      <c r="I237" s="1"/>
      <c r="J237" s="9"/>
      <c r="K237" s="9"/>
    </row>
    <row r="238" spans="7:11">
      <c r="G238" s="1"/>
      <c r="H238" s="1"/>
      <c r="I238" s="1"/>
      <c r="J238" s="9"/>
      <c r="K238" s="9"/>
    </row>
    <row r="239" spans="7:11">
      <c r="G239" s="1"/>
      <c r="H239" s="1"/>
      <c r="I239" s="1"/>
      <c r="J239" s="9"/>
      <c r="K239" s="9"/>
    </row>
    <row r="240" spans="7:11">
      <c r="G240" s="1"/>
      <c r="H240" s="1"/>
      <c r="I240" s="1"/>
      <c r="J240" s="9"/>
      <c r="K240" s="9"/>
    </row>
    <row r="241" spans="7:11">
      <c r="G241" s="1"/>
      <c r="H241" s="1"/>
      <c r="I241" s="1"/>
      <c r="J241" s="9"/>
      <c r="K241" s="9"/>
    </row>
    <row r="242" spans="7:11">
      <c r="G242" s="1"/>
      <c r="H242" s="1"/>
      <c r="I242" s="1"/>
      <c r="J242" s="9"/>
      <c r="K242" s="9"/>
    </row>
    <row r="243" spans="7:11">
      <c r="G243" s="1"/>
      <c r="H243" s="1"/>
      <c r="I243" s="1"/>
      <c r="J243" s="9"/>
      <c r="K243" s="9"/>
    </row>
    <row r="244" spans="7:11">
      <c r="G244" s="1"/>
      <c r="H244" s="1"/>
      <c r="I244" s="1"/>
      <c r="J244" s="9"/>
      <c r="K244" s="9"/>
    </row>
    <row r="245" spans="7:11">
      <c r="G245" s="1"/>
      <c r="H245" s="1"/>
      <c r="I245" s="1"/>
      <c r="J245" s="9"/>
      <c r="K245" s="9"/>
    </row>
    <row r="246" spans="7:11">
      <c r="G246" s="1"/>
      <c r="H246" s="1"/>
      <c r="I246" s="1"/>
      <c r="J246" s="9"/>
      <c r="K246" s="9"/>
    </row>
    <row r="247" spans="7:11">
      <c r="G247" s="1"/>
      <c r="H247" s="1"/>
      <c r="I247" s="1"/>
      <c r="J247" s="9"/>
      <c r="K247" s="9"/>
    </row>
    <row r="248" spans="7:11">
      <c r="G248" s="1"/>
      <c r="H248" s="1"/>
      <c r="I248" s="1"/>
      <c r="J248" s="9"/>
      <c r="K248" s="9"/>
    </row>
    <row r="249" spans="7:11">
      <c r="G249" s="1"/>
      <c r="H249" s="1"/>
      <c r="I249" s="1"/>
      <c r="J249" s="9"/>
      <c r="K249" s="9"/>
    </row>
    <row r="250" spans="7:11">
      <c r="G250" s="1"/>
      <c r="H250" s="1"/>
      <c r="I250" s="1"/>
      <c r="J250" s="9"/>
      <c r="K250" s="9"/>
    </row>
    <row r="251" spans="7:11">
      <c r="G251" s="1"/>
      <c r="H251" s="1"/>
      <c r="I251" s="1"/>
      <c r="J251" s="9"/>
      <c r="K251" s="9"/>
    </row>
    <row r="252" spans="7:11">
      <c r="G252" s="1"/>
      <c r="H252" s="1"/>
      <c r="I252" s="1"/>
      <c r="J252" s="9"/>
      <c r="K252" s="9"/>
    </row>
    <row r="253" spans="7:11">
      <c r="G253" s="1"/>
      <c r="H253" s="1"/>
      <c r="I253" s="1"/>
      <c r="J253" s="9"/>
      <c r="K253" s="9"/>
    </row>
    <row r="254" spans="7:11">
      <c r="G254" s="1"/>
      <c r="H254" s="1"/>
      <c r="I254" s="1"/>
      <c r="J254" s="9"/>
      <c r="K254" s="9"/>
    </row>
    <row r="255" spans="7:11">
      <c r="G255" s="1"/>
      <c r="H255" s="1"/>
      <c r="I255" s="1"/>
      <c r="J255" s="9"/>
      <c r="K255" s="9"/>
    </row>
    <row r="256" spans="7:11">
      <c r="G256" s="1"/>
      <c r="H256" s="1"/>
      <c r="I256" s="1"/>
      <c r="J256" s="9"/>
      <c r="K256" s="9"/>
    </row>
    <row r="257" spans="7:11">
      <c r="G257" s="1"/>
      <c r="H257" s="1"/>
      <c r="I257" s="1"/>
      <c r="J257" s="9"/>
      <c r="K257" s="9"/>
    </row>
    <row r="258" spans="7:11">
      <c r="G258" s="1"/>
      <c r="H258" s="1"/>
      <c r="I258" s="1"/>
      <c r="J258" s="9"/>
      <c r="K258" s="9"/>
    </row>
    <row r="259" spans="7:11">
      <c r="G259" s="1"/>
      <c r="H259" s="1"/>
      <c r="I259" s="1"/>
      <c r="J259" s="9"/>
      <c r="K259" s="9"/>
    </row>
  </sheetData>
  <mergeCells count="71">
    <mergeCell ref="C16:C17"/>
    <mergeCell ref="C18:C19"/>
    <mergeCell ref="E21:E22"/>
    <mergeCell ref="E23:E24"/>
    <mergeCell ref="E33:E34"/>
    <mergeCell ref="E25:E26"/>
    <mergeCell ref="E27:E28"/>
    <mergeCell ref="A7:A73"/>
    <mergeCell ref="G73:G77"/>
    <mergeCell ref="C35:C36"/>
    <mergeCell ref="C38:C39"/>
    <mergeCell ref="C40:C41"/>
    <mergeCell ref="C13:C15"/>
    <mergeCell ref="C21:C22"/>
    <mergeCell ref="E16:E17"/>
    <mergeCell ref="E18:E19"/>
    <mergeCell ref="B59:B71"/>
    <mergeCell ref="C68:C69"/>
    <mergeCell ref="C70:C71"/>
    <mergeCell ref="C9:C12"/>
    <mergeCell ref="L73:L77"/>
    <mergeCell ref="H73:H77"/>
    <mergeCell ref="J73:J77"/>
    <mergeCell ref="B42:B45"/>
    <mergeCell ref="B46:B48"/>
    <mergeCell ref="B49:B51"/>
    <mergeCell ref="E50:E51"/>
    <mergeCell ref="E57:E58"/>
    <mergeCell ref="I73:I77"/>
    <mergeCell ref="K73:K77"/>
    <mergeCell ref="L50:L51"/>
    <mergeCell ref="C43:C45"/>
    <mergeCell ref="C47:C48"/>
    <mergeCell ref="C50:C51"/>
    <mergeCell ref="L47:L48"/>
    <mergeCell ref="L43:L45"/>
    <mergeCell ref="A1:L1"/>
    <mergeCell ref="H6:K6"/>
    <mergeCell ref="A6:F6"/>
    <mergeCell ref="L4:L5"/>
    <mergeCell ref="A4:F4"/>
    <mergeCell ref="H4:K4"/>
    <mergeCell ref="G4:G5"/>
    <mergeCell ref="L21:L41"/>
    <mergeCell ref="C23:C24"/>
    <mergeCell ref="C25:C26"/>
    <mergeCell ref="C27:C28"/>
    <mergeCell ref="A2:L2"/>
    <mergeCell ref="L9:L19"/>
    <mergeCell ref="B8:B19"/>
    <mergeCell ref="B20:B41"/>
    <mergeCell ref="E29:E30"/>
    <mergeCell ref="E31:E32"/>
    <mergeCell ref="E38:E39"/>
    <mergeCell ref="E40:E41"/>
    <mergeCell ref="C29:C30"/>
    <mergeCell ref="C31:C32"/>
    <mergeCell ref="C33:C34"/>
    <mergeCell ref="F7:F77"/>
    <mergeCell ref="L60:L71"/>
    <mergeCell ref="B52:B58"/>
    <mergeCell ref="E55:E56"/>
    <mergeCell ref="E66:E67"/>
    <mergeCell ref="E68:E69"/>
    <mergeCell ref="E70:E71"/>
    <mergeCell ref="E53:E54"/>
    <mergeCell ref="C60:C65"/>
    <mergeCell ref="L53:L58"/>
    <mergeCell ref="C55:C56"/>
    <mergeCell ref="C57:C58"/>
    <mergeCell ref="C53:C54"/>
  </mergeCells>
  <pageMargins left="0.39370078740157483" right="0.39370078740157483" top="0.39370078740157483" bottom="0.39370078740157483" header="0.31496062992125984" footer="0.31496062992125984"/>
  <pageSetup paperSize="9" scale="49" fitToHeight="100" orientation="portrait" r:id="rId1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17. Кассовые расходы ОБ</vt:lpstr>
      <vt:lpstr>'17. Кассовые расходы ОБ'!Заголовки_для_печати</vt:lpstr>
      <vt:lpstr>'17. Кассовые расходы ОБ'!Область_печати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d.hudoba</dc:creator>
  <cp:lastModifiedBy>e.smuraga</cp:lastModifiedBy>
  <cp:lastPrinted>2017-03-14T16:53:25Z</cp:lastPrinted>
  <dcterms:created xsi:type="dcterms:W3CDTF">2015-02-18T14:40:50Z</dcterms:created>
  <dcterms:modified xsi:type="dcterms:W3CDTF">2017-03-20T09:42:54Z</dcterms:modified>
</cp:coreProperties>
</file>